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Mėnesio/Liepa/"/>
    </mc:Choice>
  </mc:AlternateContent>
  <xr:revisionPtr revIDLastSave="1547" documentId="6_{1911C026-0011-4CEF-BE65-9BA555D82774}" xr6:coauthVersionLast="47" xr6:coauthVersionMax="47" xr10:uidLastSave="{953CFE9C-9C49-4062-9D0A-4B0EFEE956DC}"/>
  <bookViews>
    <workbookView xWindow="-120" yWindow="-120" windowWidth="29040" windowHeight="15840" tabRatio="779" activeTab="7" xr2:uid="{00000000-000D-0000-FFFF-FFFF00000000}"/>
  </bookViews>
  <sheets>
    <sheet name="2023" sheetId="4" r:id="rId1"/>
    <sheet name="Sausis" sheetId="3" r:id="rId2"/>
    <sheet name="Vasaris" sheetId="6" r:id="rId3"/>
    <sheet name="Kovas" sheetId="7" r:id="rId4"/>
    <sheet name="Balandis" sheetId="8" r:id="rId5"/>
    <sheet name="Gegužė" sheetId="9" r:id="rId6"/>
    <sheet name="Birželis" sheetId="10" r:id="rId7"/>
    <sheet name="Liepa" sheetId="11" r:id="rId8"/>
  </sheets>
  <definedNames>
    <definedName name="_xlnm._FilterDatabase" localSheetId="0" hidden="1">'2023'!$I$1:$I$286</definedName>
    <definedName name="_xlnm._FilterDatabase" localSheetId="4" hidden="1">Balandis!$I$1:$I$66</definedName>
    <definedName name="_xlnm._FilterDatabase" localSheetId="6" hidden="1">Birželis!$I$1:$I$33</definedName>
    <definedName name="_xlnm._FilterDatabase" localSheetId="5" hidden="1">Gegužė!$I$1:$I$40</definedName>
    <definedName name="_xlnm._FilterDatabase" localSheetId="3" hidden="1">Kovas!$I$1:$I$113</definedName>
    <definedName name="_xlnm._FilterDatabase" localSheetId="7" hidden="1">Liepa!$I$1:$I$28</definedName>
    <definedName name="_xlnm._FilterDatabase" localSheetId="1" hidden="1">Sausis!$I$1:$I$60</definedName>
    <definedName name="_xlnm._FilterDatabase" localSheetId="2" hidden="1">Vasaris!$A$2:$I$82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4" i="4" l="1"/>
  <c r="E194" i="4"/>
  <c r="F278" i="4"/>
  <c r="E278" i="4"/>
  <c r="E197" i="4" l="1"/>
  <c r="F62" i="4" l="1"/>
  <c r="E62" i="4"/>
  <c r="F129" i="4"/>
  <c r="E129" i="4"/>
  <c r="F162" i="4"/>
  <c r="E162" i="4"/>
  <c r="F100" i="4"/>
  <c r="E100" i="4"/>
  <c r="F226" i="4"/>
  <c r="E226" i="4"/>
  <c r="F111" i="4"/>
  <c r="E111" i="4"/>
  <c r="F95" i="4"/>
  <c r="E95" i="4"/>
  <c r="F244" i="4"/>
  <c r="E244" i="4"/>
  <c r="F197" i="4"/>
  <c r="F145" i="4"/>
  <c r="E145" i="4"/>
  <c r="F127" i="4"/>
  <c r="E127" i="4"/>
  <c r="F86" i="4"/>
  <c r="E86" i="4"/>
  <c r="F228" i="4"/>
  <c r="E228" i="4"/>
  <c r="F94" i="4"/>
  <c r="E94" i="4"/>
  <c r="F15" i="4"/>
  <c r="E15" i="4"/>
  <c r="F163" i="4"/>
  <c r="E163" i="4"/>
  <c r="F77" i="4"/>
  <c r="E77" i="4"/>
  <c r="F58" i="4"/>
  <c r="E58" i="4"/>
  <c r="F211" i="4"/>
  <c r="E211" i="4"/>
  <c r="F96" i="4"/>
  <c r="E96" i="4"/>
  <c r="F205" i="4"/>
  <c r="E205" i="4"/>
  <c r="F175" i="4"/>
  <c r="E175" i="4"/>
  <c r="F51" i="4"/>
  <c r="E51" i="4"/>
  <c r="F55" i="4"/>
  <c r="E55" i="4"/>
  <c r="F156" i="4"/>
  <c r="E156" i="4"/>
  <c r="F48" i="4" l="1"/>
  <c r="E48" i="4"/>
  <c r="F4" i="4"/>
  <c r="E4" i="4"/>
  <c r="F140" i="4"/>
  <c r="E140" i="4"/>
  <c r="F103" i="4"/>
  <c r="E109" i="4"/>
  <c r="E110" i="4"/>
  <c r="E104" i="4"/>
  <c r="E113" i="4"/>
  <c r="E114" i="4"/>
  <c r="E115" i="4"/>
  <c r="E116" i="4"/>
  <c r="E35" i="4"/>
  <c r="E117" i="4"/>
  <c r="E118" i="4"/>
  <c r="E119" i="4"/>
  <c r="E120" i="4"/>
  <c r="E121" i="4"/>
  <c r="E122" i="4"/>
  <c r="E124" i="4"/>
  <c r="E126" i="4"/>
  <c r="E128" i="4"/>
  <c r="E131" i="4"/>
  <c r="E133" i="4"/>
  <c r="E134" i="4"/>
  <c r="E135" i="4"/>
  <c r="E136" i="4"/>
  <c r="E137" i="4"/>
  <c r="E138" i="4"/>
  <c r="E141" i="4"/>
  <c r="E130" i="4"/>
  <c r="E132" i="4"/>
  <c r="E142" i="4"/>
  <c r="E143" i="4"/>
  <c r="E144" i="4"/>
  <c r="E146" i="4"/>
  <c r="E147" i="4"/>
  <c r="E148" i="4"/>
  <c r="E149" i="4"/>
  <c r="E150" i="4"/>
  <c r="E151" i="4"/>
  <c r="E152" i="4"/>
  <c r="E154" i="4"/>
  <c r="E155" i="4"/>
  <c r="E157" i="4"/>
  <c r="E158" i="4"/>
  <c r="E159" i="4"/>
  <c r="E161" i="4"/>
  <c r="E164" i="4"/>
  <c r="E167" i="4"/>
  <c r="E168" i="4"/>
  <c r="E170" i="4"/>
  <c r="E172" i="4"/>
  <c r="E173" i="4"/>
  <c r="E174" i="4"/>
  <c r="E176" i="4"/>
  <c r="E177" i="4"/>
  <c r="E178" i="4"/>
  <c r="E179" i="4"/>
  <c r="E180" i="4"/>
  <c r="E181" i="4"/>
  <c r="E182" i="4"/>
  <c r="E183" i="4"/>
  <c r="E186" i="4"/>
  <c r="E187" i="4"/>
  <c r="E188" i="4"/>
  <c r="E189" i="4"/>
  <c r="E190" i="4"/>
  <c r="E191" i="4"/>
  <c r="E192" i="4"/>
  <c r="E193" i="4"/>
  <c r="E195" i="4"/>
  <c r="E196" i="4"/>
  <c r="E199" i="4"/>
  <c r="E200" i="4"/>
  <c r="E202" i="4"/>
  <c r="E203" i="4"/>
  <c r="E23" i="4"/>
  <c r="E206" i="4"/>
  <c r="E207" i="4"/>
  <c r="E208" i="4"/>
  <c r="E209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7" i="4"/>
  <c r="E166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10" i="4"/>
  <c r="E107" i="4"/>
  <c r="E112" i="4"/>
  <c r="E198" i="4"/>
  <c r="E225" i="4"/>
  <c r="E171" i="4"/>
  <c r="E184" i="4"/>
  <c r="E139" i="4"/>
  <c r="E169" i="4"/>
  <c r="E185" i="4"/>
  <c r="E123" i="4"/>
  <c r="E201" i="4"/>
  <c r="E6" i="4"/>
  <c r="E8" i="4"/>
  <c r="E19" i="4"/>
  <c r="E21" i="4"/>
  <c r="E65" i="4"/>
  <c r="E85" i="4"/>
  <c r="E90" i="4"/>
  <c r="E92" i="4"/>
  <c r="E125" i="4"/>
  <c r="E153" i="4"/>
  <c r="E160" i="4"/>
  <c r="E165" i="4"/>
  <c r="E103" i="4"/>
  <c r="F42" i="4"/>
  <c r="E42" i="4"/>
  <c r="F72" i="4"/>
  <c r="E72" i="4"/>
  <c r="F132" i="4"/>
  <c r="F130" i="4"/>
  <c r="F24" i="4"/>
  <c r="E24" i="4"/>
  <c r="F166" i="4"/>
  <c r="F104" i="4"/>
  <c r="F165" i="4"/>
  <c r="F160" i="4"/>
  <c r="F57" i="4"/>
  <c r="E57" i="4"/>
  <c r="F153" i="4"/>
  <c r="F18" i="4"/>
  <c r="E18" i="4"/>
  <c r="F17" i="4"/>
  <c r="E17" i="4"/>
  <c r="F125" i="4"/>
  <c r="F10" i="4"/>
  <c r="E10" i="4"/>
  <c r="F47" i="4"/>
  <c r="E47" i="4"/>
  <c r="F34" i="4"/>
  <c r="E34" i="4"/>
  <c r="F14" i="4"/>
  <c r="E14" i="4"/>
  <c r="F92" i="4"/>
  <c r="F39" i="4"/>
  <c r="E39" i="4"/>
  <c r="F90" i="4"/>
  <c r="F7" i="4"/>
  <c r="E7" i="4"/>
  <c r="F50" i="4"/>
  <c r="E50" i="4"/>
  <c r="F85" i="4"/>
  <c r="F65" i="4"/>
  <c r="F20" i="4"/>
  <c r="E20" i="4"/>
  <c r="F12" i="4"/>
  <c r="E12" i="4"/>
  <c r="F29" i="4"/>
  <c r="E29" i="4"/>
  <c r="F35" i="4"/>
  <c r="F31" i="4"/>
  <c r="E31" i="4"/>
  <c r="F23" i="4"/>
  <c r="F21" i="4"/>
  <c r="F9" i="4"/>
  <c r="E9" i="4"/>
  <c r="F19" i="4"/>
  <c r="F8" i="4"/>
  <c r="F6" i="4"/>
  <c r="F69" i="11" l="1"/>
  <c r="E69" i="11"/>
  <c r="F150" i="4" l="1"/>
  <c r="F201" i="4" l="1"/>
  <c r="F123" i="4"/>
  <c r="F185" i="4"/>
  <c r="F169" i="4"/>
  <c r="F139" i="4"/>
  <c r="F184" i="4" l="1"/>
  <c r="F171" i="4"/>
  <c r="F225" i="4"/>
  <c r="F198" i="4"/>
  <c r="F112" i="4"/>
  <c r="F107" i="4"/>
  <c r="F210" i="4"/>
  <c r="F268" i="4" l="1"/>
  <c r="F78" i="4"/>
  <c r="E78" i="4"/>
  <c r="F189" i="4"/>
  <c r="F224" i="4"/>
  <c r="F252" i="4"/>
  <c r="F79" i="4"/>
  <c r="E79" i="4"/>
  <c r="F261" i="4"/>
  <c r="F83" i="4"/>
  <c r="E83" i="4"/>
  <c r="F159" i="4"/>
  <c r="F249" i="4"/>
  <c r="F74" i="4"/>
  <c r="E74" i="4"/>
  <c r="F134" i="4"/>
  <c r="F135" i="4"/>
  <c r="F183" i="4"/>
  <c r="F176" i="4"/>
  <c r="F229" i="4"/>
  <c r="F52" i="4"/>
  <c r="E52" i="4"/>
  <c r="F26" i="4"/>
  <c r="E26" i="4"/>
  <c r="F75" i="4"/>
  <c r="E75" i="4"/>
  <c r="F27" i="4"/>
  <c r="E27" i="4"/>
  <c r="F193" i="4"/>
  <c r="F40" i="4"/>
  <c r="E40" i="4"/>
  <c r="F99" i="4"/>
  <c r="E99" i="4"/>
  <c r="F3" i="4"/>
  <c r="E3" i="4"/>
  <c r="F121" i="4"/>
  <c r="F173" i="4"/>
  <c r="F161" i="4"/>
  <c r="F84" i="4"/>
  <c r="E84" i="4"/>
  <c r="F11" i="4"/>
  <c r="E11" i="4"/>
  <c r="F157" i="4"/>
  <c r="F151" i="4"/>
  <c r="F97" i="4"/>
  <c r="E97" i="4"/>
  <c r="F116" i="4" l="1"/>
  <c r="F67" i="4"/>
  <c r="E67" i="4"/>
  <c r="F80" i="4"/>
  <c r="E80" i="4"/>
  <c r="F96" i="10" l="1"/>
  <c r="F277" i="4" s="1"/>
  <c r="E96" i="10"/>
  <c r="E277" i="4" s="1"/>
  <c r="E5" i="4" l="1"/>
  <c r="F5" i="4"/>
  <c r="E13" i="4"/>
  <c r="F13" i="4"/>
  <c r="E16" i="4"/>
  <c r="F16" i="4"/>
  <c r="E22" i="4"/>
  <c r="F22" i="4"/>
  <c r="E25" i="4"/>
  <c r="F25" i="4"/>
  <c r="E28" i="4"/>
  <c r="F28" i="4"/>
  <c r="E30" i="4"/>
  <c r="F30" i="4"/>
  <c r="E32" i="4"/>
  <c r="F32" i="4"/>
  <c r="E33" i="4"/>
  <c r="F33" i="4"/>
  <c r="E36" i="4"/>
  <c r="F36" i="4"/>
  <c r="E37" i="4"/>
  <c r="F37" i="4"/>
  <c r="E38" i="4"/>
  <c r="F38" i="4"/>
  <c r="E41" i="4"/>
  <c r="F41" i="4"/>
  <c r="E43" i="4"/>
  <c r="F43" i="4"/>
  <c r="E44" i="4"/>
  <c r="F44" i="4"/>
  <c r="E45" i="4"/>
  <c r="F45" i="4"/>
  <c r="E46" i="4"/>
  <c r="F46" i="4"/>
  <c r="E49" i="4"/>
  <c r="F49" i="4"/>
  <c r="E53" i="4"/>
  <c r="F53" i="4"/>
  <c r="E54" i="4"/>
  <c r="F54" i="4"/>
  <c r="E56" i="4"/>
  <c r="F56" i="4"/>
  <c r="E59" i="4"/>
  <c r="F59" i="4"/>
  <c r="E60" i="4"/>
  <c r="F60" i="4"/>
  <c r="E61" i="4"/>
  <c r="F61" i="4"/>
  <c r="E63" i="4"/>
  <c r="F63" i="4"/>
  <c r="E64" i="4"/>
  <c r="F64" i="4"/>
  <c r="E66" i="4"/>
  <c r="F66" i="4"/>
  <c r="E68" i="4"/>
  <c r="F68" i="4"/>
  <c r="E69" i="4"/>
  <c r="F69" i="4"/>
  <c r="E70" i="4"/>
  <c r="F70" i="4"/>
  <c r="E71" i="4"/>
  <c r="F71" i="4"/>
  <c r="E73" i="4"/>
  <c r="F73" i="4"/>
  <c r="E76" i="4"/>
  <c r="F76" i="4"/>
  <c r="E81" i="4"/>
  <c r="F81" i="4"/>
  <c r="E82" i="4"/>
  <c r="F82" i="4"/>
  <c r="E87" i="4"/>
  <c r="F87" i="4"/>
  <c r="E88" i="4"/>
  <c r="F88" i="4"/>
  <c r="E89" i="4"/>
  <c r="F89" i="4"/>
  <c r="E91" i="4"/>
  <c r="F91" i="4"/>
  <c r="E93" i="4"/>
  <c r="F93" i="4"/>
  <c r="E98" i="4"/>
  <c r="F98" i="4"/>
  <c r="E101" i="4"/>
  <c r="F101" i="4"/>
  <c r="E102" i="4"/>
  <c r="F102" i="4"/>
  <c r="E105" i="4"/>
  <c r="F105" i="4"/>
  <c r="E106" i="4"/>
  <c r="F106" i="4"/>
  <c r="E108" i="4"/>
  <c r="F108" i="4"/>
  <c r="F109" i="4"/>
  <c r="F110" i="4"/>
  <c r="F113" i="4"/>
  <c r="F114" i="4"/>
  <c r="F115" i="4"/>
  <c r="F117" i="4"/>
  <c r="F118" i="4"/>
  <c r="F119" i="4"/>
  <c r="F120" i="4"/>
  <c r="F122" i="4"/>
  <c r="F124" i="4"/>
  <c r="F126" i="4"/>
  <c r="F128" i="4"/>
  <c r="F131" i="4"/>
  <c r="F133" i="4"/>
  <c r="F136" i="4"/>
  <c r="F137" i="4"/>
  <c r="F138" i="4"/>
  <c r="F141" i="4"/>
  <c r="F142" i="4"/>
  <c r="F143" i="4"/>
  <c r="F144" i="4"/>
  <c r="F146" i="4"/>
  <c r="F147" i="4"/>
  <c r="F148" i="4"/>
  <c r="F149" i="4"/>
  <c r="F152" i="4"/>
  <c r="F154" i="4"/>
  <c r="F155" i="4"/>
  <c r="F158" i="4"/>
  <c r="F164" i="4"/>
  <c r="F167" i="4"/>
  <c r="F168" i="4"/>
  <c r="F170" i="4"/>
  <c r="F172" i="4"/>
  <c r="F174" i="4"/>
  <c r="F177" i="4"/>
  <c r="F178" i="4"/>
  <c r="F179" i="4"/>
  <c r="F180" i="4"/>
  <c r="F181" i="4"/>
  <c r="F182" i="4"/>
  <c r="F186" i="4"/>
  <c r="F187" i="4"/>
  <c r="F188" i="4"/>
  <c r="F190" i="4"/>
  <c r="F191" i="4"/>
  <c r="F192" i="4"/>
  <c r="F195" i="4"/>
  <c r="F196" i="4"/>
  <c r="F199" i="4"/>
  <c r="F200" i="4"/>
  <c r="F202" i="4"/>
  <c r="F203" i="4"/>
  <c r="B204" i="4"/>
  <c r="C204" i="4"/>
  <c r="D204" i="4"/>
  <c r="F206" i="4"/>
  <c r="F207" i="4"/>
  <c r="F208" i="4"/>
  <c r="F209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7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5" i="4"/>
  <c r="F246" i="4"/>
  <c r="F247" i="4"/>
  <c r="F248" i="4"/>
  <c r="F250" i="4"/>
  <c r="F251" i="4"/>
  <c r="F253" i="4"/>
  <c r="F254" i="4"/>
  <c r="F255" i="4"/>
  <c r="F256" i="4"/>
  <c r="F257" i="4"/>
  <c r="F258" i="4"/>
  <c r="F259" i="4"/>
  <c r="F260" i="4"/>
  <c r="F262" i="4"/>
  <c r="F263" i="4"/>
  <c r="F264" i="4"/>
  <c r="F265" i="4"/>
  <c r="F266" i="4"/>
  <c r="F267" i="4"/>
  <c r="F90" i="9" l="1"/>
  <c r="F276" i="4" s="1"/>
  <c r="E90" i="9"/>
  <c r="E276" i="4" s="1"/>
  <c r="F110" i="8" l="1"/>
  <c r="F275" i="4" s="1"/>
  <c r="E110" i="8"/>
  <c r="E275" i="4" s="1"/>
  <c r="F84" i="6" l="1"/>
  <c r="F273" i="4" s="1"/>
  <c r="E84" i="6"/>
  <c r="E273" i="4" s="1"/>
  <c r="E109" i="7"/>
  <c r="F109" i="7"/>
  <c r="E56" i="3"/>
  <c r="E274" i="4" l="1"/>
  <c r="F274" i="4" l="1"/>
  <c r="E270" i="4" l="1"/>
  <c r="F270" i="4"/>
  <c r="F56" i="3"/>
  <c r="F272" i="4" s="1"/>
  <c r="F284" i="4" s="1"/>
  <c r="E272" i="4"/>
  <c r="E284" i="4" s="1"/>
</calcChain>
</file>

<file path=xl/sharedStrings.xml><?xml version="1.0" encoding="utf-8"?>
<sst xmlns="http://schemas.openxmlformats.org/spreadsheetml/2006/main" count="3786" uniqueCount="933">
  <si>
    <t>Filmo pavadinimas</t>
  </si>
  <si>
    <t>Filmo pavadinimas orginalo kalba</t>
  </si>
  <si>
    <t>Kilmės šalis</t>
  </si>
  <si>
    <t xml:space="preserve">Pajamos 
</t>
  </si>
  <si>
    <t>Žiūrovų skaičius</t>
  </si>
  <si>
    <t>Kopijų skaičius</t>
  </si>
  <si>
    <t>Premjeros data</t>
  </si>
  <si>
    <t>Platintojas</t>
  </si>
  <si>
    <t>Įsikūnijimas. Vandens kelias</t>
  </si>
  <si>
    <t>Avatar: The Way of Water</t>
  </si>
  <si>
    <t>US</t>
  </si>
  <si>
    <t>Theatrical Film Distribution / WDSMPI</t>
  </si>
  <si>
    <t>ReEmigrantai</t>
  </si>
  <si>
    <t>LT</t>
  </si>
  <si>
    <t>Stambus planas</t>
  </si>
  <si>
    <t xml:space="preserve">Batuotas katinas Pūkis: paskutinis noras  </t>
  </si>
  <si>
    <t>Puss in Boots: The Last Wish</t>
  </si>
  <si>
    <t>US, JP</t>
  </si>
  <si>
    <t>Dukine Film Distribution / Universal Pictures</t>
  </si>
  <si>
    <t>Vyrų svajonės</t>
  </si>
  <si>
    <t>Dublis LT</t>
  </si>
  <si>
    <t xml:space="preserve">Mumijos </t>
  </si>
  <si>
    <t>Mummies</t>
  </si>
  <si>
    <t>ES</t>
  </si>
  <si>
    <t>ACME Film / WB</t>
  </si>
  <si>
    <t>Poetas</t>
  </si>
  <si>
    <t>ACME Film</t>
  </si>
  <si>
    <t xml:space="preserve">Magiškasis Maikas: Paskutinis šokis </t>
  </si>
  <si>
    <t>Magic Mike's Last Dance</t>
  </si>
  <si>
    <t xml:space="preserve">Miauricijus Puikusis </t>
  </si>
  <si>
    <t>Amazing Maurice</t>
  </si>
  <si>
    <t>UK, DE, US</t>
  </si>
  <si>
    <t>Adastra Cinema</t>
  </si>
  <si>
    <t xml:space="preserve">Skruzdėliukas ir Vapsva. Kvantomanija </t>
  </si>
  <si>
    <t>Ant-Man and the Wasp: Quantumania</t>
  </si>
  <si>
    <t xml:space="preserve">Theatrical Film Distribution </t>
  </si>
  <si>
    <t xml:space="preserve">Rose Namajunas: Aš esu čempionė  </t>
  </si>
  <si>
    <t>Thug Rose</t>
  </si>
  <si>
    <t>Europos kinas</t>
  </si>
  <si>
    <t xml:space="preserve">Babilonas </t>
  </si>
  <si>
    <t>Babylon</t>
  </si>
  <si>
    <t>Operacija Fortūna: Apgaulės menas</t>
  </si>
  <si>
    <t>Operation Fortune: Ruse de Guer</t>
  </si>
  <si>
    <t>US, CH, UK, TR</t>
  </si>
  <si>
    <t>Aš noriu šokti. Whitney Houston filmas</t>
  </si>
  <si>
    <t>I wanna dance with somebody</t>
  </si>
  <si>
    <t>ACME Film / SONY</t>
  </si>
  <si>
    <t>Gyveno kartą Oto</t>
  </si>
  <si>
    <t>Man Called Otto</t>
  </si>
  <si>
    <t>Sprogstančios vestuvės</t>
  </si>
  <si>
    <t>Shotgun Wedding</t>
  </si>
  <si>
    <t>M3gan</t>
  </si>
  <si>
    <t xml:space="preserve">Kiškių mokykla. Misija „Kiaušiniai“  </t>
  </si>
  <si>
    <t>Rabbit Academy. Mission Eggpossible</t>
  </si>
  <si>
    <t>DE</t>
  </si>
  <si>
    <t>Garsų pasaulio įrašai</t>
  </si>
  <si>
    <t>Tu mano deimantas</t>
  </si>
  <si>
    <t> Maobori production</t>
  </si>
  <si>
    <t>Avarinis nusileidimas</t>
  </si>
  <si>
    <t>Plane</t>
  </si>
  <si>
    <t>US, UK</t>
  </si>
  <si>
    <t xml:space="preserve">Maskaradas  </t>
  </si>
  <si>
    <t>Mascarade</t>
  </si>
  <si>
    <t>FR</t>
  </si>
  <si>
    <t xml:space="preserve">Salos vaiduokliai  </t>
  </si>
  <si>
    <t>The Banshees of Inisherin</t>
  </si>
  <si>
    <t>US, UK,IE</t>
  </si>
  <si>
    <t>Fabelmanai</t>
  </si>
  <si>
    <t>The Fabelmans</t>
  </si>
  <si>
    <t xml:space="preserve">Titanikas: 25 metai </t>
  </si>
  <si>
    <t>Titanic (25th Anniversary)</t>
  </si>
  <si>
    <t>Theatrical Film Distribution</t>
  </si>
  <si>
    <t>Detektyvas Sanis</t>
  </si>
  <si>
    <t>Inspector Sun and the curse of the black widow</t>
  </si>
  <si>
    <t>Pradingusi</t>
  </si>
  <si>
    <t>Missing</t>
  </si>
  <si>
    <t xml:space="preserve">Kokaino lokys  </t>
  </si>
  <si>
    <t>Cocaine Bear</t>
  </si>
  <si>
    <t>Man viskas gerai</t>
  </si>
  <si>
    <t>Dansu films</t>
  </si>
  <si>
    <t xml:space="preserve">Bloga nuo savęs  </t>
  </si>
  <si>
    <t>NO, SE</t>
  </si>
  <si>
    <t>Estinfilm</t>
  </si>
  <si>
    <t xml:space="preserve">Beldimas į trobelę  </t>
  </si>
  <si>
    <t>Knock at The Cabin</t>
  </si>
  <si>
    <t>Kuo čia dėta meilė?</t>
  </si>
  <si>
    <t>Whats Love Got To Do With It</t>
  </si>
  <si>
    <t>UK</t>
  </si>
  <si>
    <t>Piktųjų karta</t>
  </si>
  <si>
    <t>Kino kultas</t>
  </si>
  <si>
    <t xml:space="preserve">Banginis  </t>
  </si>
  <si>
    <t>The Whale</t>
  </si>
  <si>
    <t xml:space="preserve">Abizu prakeiksmas </t>
  </si>
  <si>
    <t>The Offering</t>
  </si>
  <si>
    <t>Meniu</t>
  </si>
  <si>
    <t>Menu</t>
  </si>
  <si>
    <t>700 Vilniaus metų. Kelionė laiku su prof. Alfredu Bumblausku</t>
  </si>
  <si>
    <t>Pilietinė medija</t>
  </si>
  <si>
    <t xml:space="preserve">Įšventinimas </t>
  </si>
  <si>
    <t>Consecration</t>
  </si>
  <si>
    <t>Keistas pasaulis</t>
  </si>
  <si>
    <t>Strange World</t>
  </si>
  <si>
    <t xml:space="preserve">Kairo sąmokslas  </t>
  </si>
  <si>
    <t>Boy from Heaven</t>
  </si>
  <si>
    <t>SE, FI, DK, MA, FR</t>
  </si>
  <si>
    <t>A-One Films</t>
  </si>
  <si>
    <t>Liūdesio trikampis</t>
  </si>
  <si>
    <t>The Triangle of Sadness</t>
  </si>
  <si>
    <t>SE, FR, UK, DE, GR</t>
  </si>
  <si>
    <t>Kovotoja</t>
  </si>
  <si>
    <t>Woman King</t>
  </si>
  <si>
    <t>Kraujas</t>
  </si>
  <si>
    <t>Blood</t>
  </si>
  <si>
    <t>SE</t>
  </si>
  <si>
    <t>Korsažas</t>
  </si>
  <si>
    <t>Corsage</t>
  </si>
  <si>
    <t>AT, LU, DE, FR</t>
  </si>
  <si>
    <t>Kino aljansas</t>
  </si>
  <si>
    <t>Antanas Sutkus. Scenos iš fotografo gyvenimo</t>
  </si>
  <si>
    <t>A Propos studija</t>
  </si>
  <si>
    <t>Sausis</t>
  </si>
  <si>
    <t>Janvaris</t>
  </si>
  <si>
    <t>LV, LT, PL</t>
  </si>
  <si>
    <t>Artbox</t>
  </si>
  <si>
    <t xml:space="preserve">Jaunasis vadas Vinetu </t>
  </si>
  <si>
    <t>Der junge Häuptling Winnetou</t>
  </si>
  <si>
    <t xml:space="preserve">Šventasis voras </t>
  </si>
  <si>
    <t>Holy spider</t>
  </si>
  <si>
    <t>DK, DE, SE, FR, JO, IT</t>
  </si>
  <si>
    <t xml:space="preserve">Meškio Tedžio Kalėdos </t>
  </si>
  <si>
    <t>Teddy’s Christmas</t>
  </si>
  <si>
    <t>NO</t>
  </si>
  <si>
    <t>Sword Art Online Progressive - Scherzo Of Deep Night</t>
  </si>
  <si>
    <t>JP</t>
  </si>
  <si>
    <t>Piece of Magic</t>
  </si>
  <si>
    <t xml:space="preserve">Žvaigždės vidurdienį  </t>
  </si>
  <si>
    <t>Stars at Noon</t>
  </si>
  <si>
    <t>FR, US, PA</t>
  </si>
  <si>
    <t>Preview</t>
  </si>
  <si>
    <t>Salų tyla</t>
  </si>
  <si>
    <t>Tourment sur les îles</t>
  </si>
  <si>
    <t>ES, FR, DE, PT</t>
  </si>
  <si>
    <t>15 būdų užmušti kaimyną</t>
  </si>
  <si>
    <t>Petite Fleur</t>
  </si>
  <si>
    <t>AR</t>
  </si>
  <si>
    <t>Ilgo metro filmas apie gyvenimą</t>
  </si>
  <si>
    <t xml:space="preserve">Labiau nei bet kada  </t>
  </si>
  <si>
    <t>Best Film</t>
  </si>
  <si>
    <t>Menas žudyti</t>
  </si>
  <si>
    <t>Mindcage</t>
  </si>
  <si>
    <t>Arti</t>
  </si>
  <si>
    <t>Close</t>
  </si>
  <si>
    <t>BE, NL, FR</t>
  </si>
  <si>
    <t>De humani corporis fabrica</t>
  </si>
  <si>
    <t xml:space="preserve">Kiara </t>
  </si>
  <si>
    <t>A Chiara</t>
  </si>
  <si>
    <t>FR, IT</t>
  </si>
  <si>
    <t>Prisiminimų dėžutė</t>
  </si>
  <si>
    <t>Memory Box</t>
  </si>
  <si>
    <t>LB</t>
  </si>
  <si>
    <t xml:space="preserve">Malonumų namai </t>
  </si>
  <si>
    <t>La Maison</t>
  </si>
  <si>
    <t>BE, FR</t>
  </si>
  <si>
    <t>Pamfiras</t>
  </si>
  <si>
    <t>Pamfir</t>
  </si>
  <si>
    <t>UA</t>
  </si>
  <si>
    <t xml:space="preserve">Prakeikta žemė </t>
  </si>
  <si>
    <t>Vanskabte land</t>
  </si>
  <si>
    <t xml:space="preserve">IS, DK, FR, SE </t>
  </si>
  <si>
    <t xml:space="preserve">Žaltvykslė </t>
  </si>
  <si>
    <t>Fogo-Fátuo</t>
  </si>
  <si>
    <t>PT</t>
  </si>
  <si>
    <t>Skyrybos</t>
  </si>
  <si>
    <t>„Lumo“ studija</t>
  </si>
  <si>
    <t>Pūga prie Mėmelio. Klaipėdos atvadavimo saga</t>
  </si>
  <si>
    <t>Drugelio Širdis</t>
  </si>
  <si>
    <t xml:space="preserve">Gyvenimo virtuvė </t>
  </si>
  <si>
    <t>La Vida Padre</t>
  </si>
  <si>
    <t>Sword Art Online: Progressive - Aria Of A Starless Night</t>
  </si>
  <si>
    <t>Kometa Mumių šalyje</t>
  </si>
  <si>
    <t>Muumipeikko ja pyrstötähti</t>
  </si>
  <si>
    <t>FI</t>
  </si>
  <si>
    <t>Tarp žvaigždžių</t>
  </si>
  <si>
    <t>Interstellar</t>
  </si>
  <si>
    <t>Fantazijos tik suaugusiems</t>
  </si>
  <si>
    <t>Fantasies</t>
  </si>
  <si>
    <t xml:space="preserve">Nostalgija  </t>
  </si>
  <si>
    <t>Nostalgia</t>
  </si>
  <si>
    <t>IT</t>
  </si>
  <si>
    <t>Drąsiau drąsiau</t>
  </si>
  <si>
    <t>C'mon C'mon</t>
  </si>
  <si>
    <t xml:space="preserve">Vesper </t>
  </si>
  <si>
    <t xml:space="preserve">Bilietas į rojų </t>
  </si>
  <si>
    <t>Ticket To Paradise</t>
  </si>
  <si>
    <t>Kriu</t>
  </si>
  <si>
    <t>Knor</t>
  </si>
  <si>
    <t>NL, BE</t>
  </si>
  <si>
    <t xml:space="preserve">Naujasis žaisliukas  </t>
  </si>
  <si>
    <t>Le nouveau jouet</t>
  </si>
  <si>
    <t>Vieną gražų rytą</t>
  </si>
  <si>
    <t>Un beau matin</t>
  </si>
  <si>
    <t>FR, UK, DE</t>
  </si>
  <si>
    <t xml:space="preserve">Neįtikėtina, bet tiesa  </t>
  </si>
  <si>
    <t>Incredible But True</t>
  </si>
  <si>
    <t>FR, BE</t>
  </si>
  <si>
    <t>Kaulai ir visa kita</t>
  </si>
  <si>
    <t>Bones and All</t>
  </si>
  <si>
    <t>Ten, kur gieda vėžiai</t>
  </si>
  <si>
    <t>Where the Crawdads Sing</t>
  </si>
  <si>
    <t>Tigro kelionė Himalajuose</t>
  </si>
  <si>
    <t>Tigers Nest</t>
  </si>
  <si>
    <t>Elvis</t>
  </si>
  <si>
    <t>Kur dingo Ana Frank?</t>
  </si>
  <si>
    <t>Where Is Anne Frank</t>
  </si>
  <si>
    <t>PL, BE, LU, FR, NL</t>
  </si>
  <si>
    <t>Blogiausias žmogus pasaulyje</t>
  </si>
  <si>
    <t>Verdens verste menneske</t>
  </si>
  <si>
    <t>NO, FR, SE, DK</t>
  </si>
  <si>
    <t>Elniuko Ailo kelionė per Laplandiją</t>
  </si>
  <si>
    <t>Aïlo: Une odyssée en Laponie</t>
  </si>
  <si>
    <t>FI, FR</t>
  </si>
  <si>
    <t>Tarp pilkų debesų</t>
  </si>
  <si>
    <t xml:space="preserve">Ashes in the Snow (Tarp pilkų debesų)  </t>
  </si>
  <si>
    <t>Gogo</t>
  </si>
  <si>
    <t xml:space="preserve">Ypatingieji </t>
  </si>
  <si>
    <t>The Specials</t>
  </si>
  <si>
    <t xml:space="preserve">Lukas </t>
  </si>
  <si>
    <t>Luca</t>
  </si>
  <si>
    <t>Garsioji meškinų invazija į Siciliją</t>
  </si>
  <si>
    <t>La Fameuse Invasion des ours en Sicile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</si>
  <si>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</si>
  <si>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</si>
  <si>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</si>
  <si>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</si>
  <si>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</si>
  <si>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</si>
  <si>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</si>
  <si>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</si>
  <si>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</si>
  <si>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</si>
  <si>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</si>
  <si>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TOTAL</t>
  </si>
  <si>
    <t xml:space="preserve"> </t>
  </si>
  <si>
    <t>Pradžia</t>
  </si>
  <si>
    <t>Inception</t>
  </si>
  <si>
    <t xml:space="preserve">Deivo bankas </t>
  </si>
  <si>
    <t>Bank of Dave</t>
  </si>
  <si>
    <t>Viskas iškart ir visur</t>
  </si>
  <si>
    <t>Everything everywhere all at once</t>
  </si>
  <si>
    <t xml:space="preserve">Ekskursantė
</t>
  </si>
  <si>
    <t>The Excursionist</t>
  </si>
  <si>
    <t>Cinemark</t>
  </si>
  <si>
    <t>Drakonas ir strazdanotoji gražuolė</t>
  </si>
  <si>
    <t>Ryû to sobakasu no hime</t>
  </si>
  <si>
    <t>Gražus sūnus</t>
  </si>
  <si>
    <t>Beautiful Boy</t>
  </si>
  <si>
    <t>Likimas ir fantazijos</t>
  </si>
  <si>
    <t>Guzen to Sozo</t>
  </si>
  <si>
    <t xml:space="preserve">Manasis Godard'as </t>
  </si>
  <si>
    <t xml:space="preserve">Vagiliautojai </t>
  </si>
  <si>
    <t>Shoplifters</t>
  </si>
  <si>
    <t xml:space="preserve">Metas išeiti </t>
  </si>
  <si>
    <t>Po saulės</t>
  </si>
  <si>
    <t xml:space="preserve">Begalybė </t>
  </si>
  <si>
    <t xml:space="preserve">Paskutinis šokis </t>
  </si>
  <si>
    <t>After sun</t>
  </si>
  <si>
    <t>Decision to Leave</t>
  </si>
  <si>
    <t>L’immensita</t>
  </si>
  <si>
    <t>Last Dance</t>
  </si>
  <si>
    <t>IT, FR</t>
  </si>
  <si>
    <t>The Eight Mountains</t>
  </si>
  <si>
    <t xml:space="preserve">IT, BE, FR </t>
  </si>
  <si>
    <t>Mariupolis 2</t>
  </si>
  <si>
    <t>Love Life</t>
  </si>
  <si>
    <t xml:space="preserve">Meile mano </t>
  </si>
  <si>
    <t>LT, DE, FR</t>
  </si>
  <si>
    <t>JP, FR</t>
  </si>
  <si>
    <t>–</t>
  </si>
  <si>
    <t>KR</t>
  </si>
  <si>
    <t>BE, CH</t>
  </si>
  <si>
    <t>No Bears</t>
  </si>
  <si>
    <t xml:space="preserve">Lokių čia nėra </t>
  </si>
  <si>
    <t>IR</t>
  </si>
  <si>
    <t>R.M.N.</t>
  </si>
  <si>
    <t>Amžinai jauni</t>
  </si>
  <si>
    <t xml:space="preserve">Žvaigždės vidurdienį </t>
  </si>
  <si>
    <t xml:space="preserve">Tiek grožio, tiek skausmo </t>
  </si>
  <si>
    <t xml:space="preserve">Su meile ir įsiūčiu </t>
  </si>
  <si>
    <t xml:space="preserve">Sent Omeras </t>
  </si>
  <si>
    <t>Akmens sala</t>
  </si>
  <si>
    <t xml:space="preserve">Aklas gluosnis, mieganti  moteris </t>
  </si>
  <si>
    <t>Rūkymas sukelia kosulį</t>
  </si>
  <si>
    <t>Saint Omer</t>
  </si>
  <si>
    <t>Both Sides of the Blade (Fire!)</t>
  </si>
  <si>
    <t>Forever Young</t>
  </si>
  <si>
    <t>Enys Men</t>
  </si>
  <si>
    <t>Blind Willow, Sleeping Woman</t>
  </si>
  <si>
    <t>Smoking Causes Coughing</t>
  </si>
  <si>
    <t>All the Beauty and the Bloodshed</t>
  </si>
  <si>
    <t>RO, FR, BE, SE</t>
  </si>
  <si>
    <t>FR, CA, NL, LU</t>
  </si>
  <si>
    <t xml:space="preserve">Džonas Vikas 4  </t>
  </si>
  <si>
    <t>John Wick Chapter Four</t>
  </si>
  <si>
    <t>Krydas III: Legenda tęsiasi</t>
  </si>
  <si>
    <t>Creed 3</t>
  </si>
  <si>
    <t>Asteriksas ir Obeliksas: Drakonų imperija</t>
  </si>
  <si>
    <t>Asterix and Obelix: The Middle Kingdom</t>
  </si>
  <si>
    <t>Shazam! Dievų įniršis</t>
  </si>
  <si>
    <t>Shazam! Fury of the Gods</t>
  </si>
  <si>
    <t>Ar vesi mane?</t>
  </si>
  <si>
    <t>Maybe I Do</t>
  </si>
  <si>
    <t xml:space="preserve">ACME Film </t>
  </si>
  <si>
    <t xml:space="preserve">Klyksmas 6  </t>
  </si>
  <si>
    <t xml:space="preserve"> Scream 6</t>
  </si>
  <si>
    <t>Dungeons &amp; Dragons: Honor Among Thieves</t>
  </si>
  <si>
    <t xml:space="preserve">Požemiai ir drakonai. Garbė tarp vagių </t>
  </si>
  <si>
    <t>US, CA</t>
  </si>
  <si>
    <t>Apačiai: Paryžiaus gauja</t>
  </si>
  <si>
    <t>Apache: Gang of Paris</t>
  </si>
  <si>
    <t>Asas Maverikas</t>
  </si>
  <si>
    <t>Top Gun Maverick</t>
  </si>
  <si>
    <t xml:space="preserve">Klajoklių žemė </t>
  </si>
  <si>
    <t>Nomadland</t>
  </si>
  <si>
    <t>ES, FR</t>
  </si>
  <si>
    <t>Žvėrys</t>
  </si>
  <si>
    <t>The Beasts</t>
  </si>
  <si>
    <t>Sūnus</t>
  </si>
  <si>
    <t>Son</t>
  </si>
  <si>
    <t>UK, FR</t>
  </si>
  <si>
    <t xml:space="preserve">65: Išnykimo riba </t>
  </si>
  <si>
    <t>Rūpintojėlis</t>
  </si>
  <si>
    <t>LT, US</t>
  </si>
  <si>
    <t>Riminis</t>
  </si>
  <si>
    <t>Rimini</t>
  </si>
  <si>
    <t>AT</t>
  </si>
  <si>
    <t>Seules les bêtes</t>
  </si>
  <si>
    <t xml:space="preserve">Tiktai žvėrys </t>
  </si>
  <si>
    <t>Sparta</t>
  </si>
  <si>
    <t>Drive My Car</t>
  </si>
  <si>
    <t>Doraibu mai kâ</t>
  </si>
  <si>
    <t xml:space="preserve">Trys vagišiai ir liūtas  </t>
  </si>
  <si>
    <t>When the Robbers Came to Cardamom Town</t>
  </si>
  <si>
    <t>Unlimited Media OÜ</t>
  </si>
  <si>
    <t xml:space="preserve">Broliai lokiai: atgal į žemę </t>
  </si>
  <si>
    <t>Boonie Bears: Back to Earth</t>
  </si>
  <si>
    <t xml:space="preserve">Languotas Nindzė: misija Tailande </t>
  </si>
  <si>
    <t>Ternet Ninja 2</t>
  </si>
  <si>
    <t>DK</t>
  </si>
  <si>
    <t xml:space="preserve">Nepaprasta Remio kelionė </t>
  </si>
  <si>
    <t>Rémi sans famille</t>
  </si>
  <si>
    <t>Paradas</t>
  </si>
  <si>
    <t>Po mokyklos</t>
  </si>
  <si>
    <t>Plus que jamais</t>
  </si>
  <si>
    <t>Le Redoubtable</t>
  </si>
  <si>
    <t>Syk Pike</t>
  </si>
  <si>
    <t>Theatrical Film Distribution  / WDSMPI</t>
  </si>
  <si>
    <t>Scream 6</t>
  </si>
  <si>
    <t xml:space="preserve"> Syk Pike</t>
  </si>
  <si>
    <t>Beautiful disaster</t>
  </si>
  <si>
    <t xml:space="preserve">Aš ir Jis. Tikra katastrofa  </t>
  </si>
  <si>
    <t xml:space="preserve">Mizantropas  </t>
  </si>
  <si>
    <t>To Catch a Killer</t>
  </si>
  <si>
    <t>Beau is afraid</t>
  </si>
  <si>
    <t xml:space="preserve">Visos Bo baimės </t>
  </si>
  <si>
    <t>Argonuts</t>
  </si>
  <si>
    <t xml:space="preserve">Petsi Iš Argo  </t>
  </si>
  <si>
    <t>I am not Madamme Bovary</t>
  </si>
  <si>
    <t xml:space="preserve">Aš nesu ponia Bovari </t>
  </si>
  <si>
    <t>CN</t>
  </si>
  <si>
    <t>Išgyventi vasarą</t>
  </si>
  <si>
    <t>Vytauto Katkaus filmų trilogija (Uogos, Kolektyviniai sodai, Miegamasis rajonas)</t>
  </si>
  <si>
    <t xml:space="preserve">Liepsnojančios moters portretas </t>
  </si>
  <si>
    <t>Portrait De La Jeune Fille En Feu</t>
  </si>
  <si>
    <t>Gisaengchung</t>
  </si>
  <si>
    <t xml:space="preserve">Parazitas </t>
  </si>
  <si>
    <t>UFO Sweden</t>
  </si>
  <si>
    <t xml:space="preserve">UFO  </t>
  </si>
  <si>
    <t xml:space="preserve">Bučinys  </t>
  </si>
  <si>
    <t>Kysset</t>
  </si>
  <si>
    <t>Les Cinq Diables</t>
  </si>
  <si>
    <t xml:space="preserve">Penki velniai  </t>
  </si>
  <si>
    <t>Štai ir mes</t>
  </si>
  <si>
    <t>Hine Anachnu</t>
  </si>
  <si>
    <t>IT, IL</t>
  </si>
  <si>
    <t>Homo Vilutis</t>
  </si>
  <si>
    <t>Propos studija</t>
  </si>
  <si>
    <t xml:space="preserve">Popiežiaus egzorcistas </t>
  </si>
  <si>
    <t>Pope's Exorcist</t>
  </si>
  <si>
    <t>Acme Film / SONY</t>
  </si>
  <si>
    <t>Piktieji numirėliai prisikelia</t>
  </si>
  <si>
    <t>Evil Dead Rise</t>
  </si>
  <si>
    <t>NZ, US, IE</t>
  </si>
  <si>
    <t>Acme Film / WB</t>
  </si>
  <si>
    <t>AIR</t>
  </si>
  <si>
    <t>Suzume</t>
  </si>
  <si>
    <t>The Covenant</t>
  </si>
  <si>
    <t xml:space="preserve">Tvirtas užnugaris </t>
  </si>
  <si>
    <t>UK, ES</t>
  </si>
  <si>
    <t>Sumautas Bornholmas</t>
  </si>
  <si>
    <t xml:space="preserve">Fucking Bornholm </t>
  </si>
  <si>
    <t>PL</t>
  </si>
  <si>
    <t xml:space="preserve">KC Garsas </t>
  </si>
  <si>
    <t>Kutoppen</t>
  </si>
  <si>
    <t xml:space="preserve">Mažoji Klara  </t>
  </si>
  <si>
    <t>KC Garsas</t>
  </si>
  <si>
    <t>Mažosios Klaros Kalėdos</t>
  </si>
  <si>
    <t>Jul pa kuttopen</t>
  </si>
  <si>
    <t>Nepaprasta vasara su Tesa</t>
  </si>
  <si>
    <t>Mijn bijzonder rare week met Tess</t>
  </si>
  <si>
    <t>NL, DE</t>
  </si>
  <si>
    <t>Vechtmeisje</t>
  </si>
  <si>
    <t>NL</t>
  </si>
  <si>
    <t>Falkonai</t>
  </si>
  <si>
    <t>Víti í Vestmannaeyjum</t>
  </si>
  <si>
    <t>IS</t>
  </si>
  <si>
    <t>Karo žaidimai</t>
  </si>
  <si>
    <t>Krig</t>
  </si>
  <si>
    <t>SE, DE</t>
  </si>
  <si>
    <t>Nepamiršk kvėpuoti</t>
  </si>
  <si>
    <t>Ne pozabi dihati</t>
  </si>
  <si>
    <t>SI</t>
  </si>
  <si>
    <t>Dorianos B. pasirinkimas</t>
  </si>
  <si>
    <t>The best of Dorien B</t>
  </si>
  <si>
    <t>BE</t>
  </si>
  <si>
    <t>Kovotojas</t>
  </si>
  <si>
    <t>Strijder</t>
  </si>
  <si>
    <t>Nenormali</t>
  </si>
  <si>
    <t>Psychobitch</t>
  </si>
  <si>
    <t>Žaidimų aikštelė</t>
  </si>
  <si>
    <t>Un monde</t>
  </si>
  <si>
    <t xml:space="preserve">Roka keičia pasaulį </t>
  </si>
  <si>
    <t>Rocca verändert die welt</t>
  </si>
  <si>
    <t>Kosminis vaikis</t>
  </si>
  <si>
    <t>Space boy</t>
  </si>
  <si>
    <t>Vyriškumo pamokos</t>
  </si>
  <si>
    <t>Un vrai bonhomme</t>
  </si>
  <si>
    <t xml:space="preserve">Broliai Super Mario. Filmas </t>
  </si>
  <si>
    <t>Super Mario Bros.</t>
  </si>
  <si>
    <t>JP, US</t>
  </si>
  <si>
    <t>Tar</t>
  </si>
  <si>
    <t>Tár</t>
  </si>
  <si>
    <t xml:space="preserve">Renfildas </t>
  </si>
  <si>
    <t>Renfield</t>
  </si>
  <si>
    <t>Three Musketeers: D'Artagnan)</t>
  </si>
  <si>
    <t xml:space="preserve">Trys muškietininkai: D'artanjanas </t>
  </si>
  <si>
    <t>Winnie the Pooh: Blood and Honey</t>
  </si>
  <si>
    <t>Mikė Pūkuotukas: Kraujas ir medus</t>
  </si>
  <si>
    <t xml:space="preserve">Juodi akiniai </t>
  </si>
  <si>
    <t>Dark glasses</t>
  </si>
  <si>
    <t>Mafia Mamma</t>
  </si>
  <si>
    <t>IT, UK</t>
  </si>
  <si>
    <t>Retour à Séoul</t>
  </si>
  <si>
    <t>Sugrįžimas į Seulą</t>
  </si>
  <si>
    <t>La nuit du 12</t>
  </si>
  <si>
    <t xml:space="preserve">Dvyliktosios naktis </t>
  </si>
  <si>
    <t>Filip</t>
  </si>
  <si>
    <t>Travolta</t>
  </si>
  <si>
    <t>Portable door</t>
  </si>
  <si>
    <t xml:space="preserve">Kilnojamos durys  </t>
  </si>
  <si>
    <t>AU</t>
  </si>
  <si>
    <t>-</t>
  </si>
  <si>
    <t>Baltic Content Media</t>
  </si>
  <si>
    <t>Kakė Makė: mano filmas</t>
  </si>
  <si>
    <t>Nj world</t>
  </si>
  <si>
    <t xml:space="preserve">Aštuoni kalnai 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</si>
  <si>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</si>
  <si>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</si>
  <si>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</si>
  <si>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</si>
  <si>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</si>
  <si>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</si>
  <si>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</si>
  <si>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</si>
  <si>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</si>
  <si>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</si>
  <si>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</si>
  <si>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</si>
  <si>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</si>
  <si>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</si>
  <si>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</si>
  <si>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</si>
  <si>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</si>
  <si>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</si>
  <si>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</si>
  <si>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</si>
  <si>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</si>
  <si>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</si>
  <si>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</si>
  <si>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</si>
  <si>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</si>
  <si>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</si>
  <si>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</si>
  <si>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</si>
  <si>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</si>
  <si>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</si>
  <si>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</si>
  <si>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</si>
  <si>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</si>
  <si>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</si>
  <si>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</si>
  <si>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</si>
  <si>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</si>
  <si>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</si>
  <si>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</si>
  <si>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</si>
  <si>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</si>
  <si>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</si>
  <si>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</si>
  <si>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</si>
  <si>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</si>
  <si>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</si>
  <si>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</si>
  <si>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</si>
  <si>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</si>
  <si>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</si>
  <si>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</si>
  <si>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</si>
  <si>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</si>
  <si>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</si>
  <si>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</si>
  <si>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</si>
  <si>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</si>
  <si>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</si>
  <si>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</si>
  <si>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</si>
  <si>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</si>
  <si>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</si>
  <si>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</si>
  <si>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</si>
  <si>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</si>
  <si>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</si>
  <si>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</si>
  <si>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</si>
  <si>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</si>
  <si>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</si>
  <si>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</si>
  <si>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</si>
  <si>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</si>
  <si>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</si>
  <si>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</si>
  <si>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</si>
  <si>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</si>
  <si>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</si>
  <si>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</si>
  <si>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</si>
  <si>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</si>
  <si>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</si>
  <si>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</si>
  <si>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</si>
  <si>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</si>
  <si>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</si>
  <si>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</si>
  <si>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</si>
  <si>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</si>
  <si>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</si>
  <si>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</si>
  <si>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</si>
  <si>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146</t>
  </si>
  <si>
    <t>145</t>
  </si>
  <si>
    <t>138</t>
  </si>
  <si>
    <t>136</t>
  </si>
  <si>
    <t>127</t>
  </si>
  <si>
    <t>123</t>
  </si>
  <si>
    <t>122</t>
  </si>
  <si>
    <t>119</t>
  </si>
  <si>
    <t>102</t>
  </si>
  <si>
    <t>99</t>
  </si>
  <si>
    <t>93</t>
  </si>
  <si>
    <t>94</t>
  </si>
  <si>
    <t>95</t>
  </si>
  <si>
    <t>96</t>
  </si>
  <si>
    <t>97</t>
  </si>
  <si>
    <t>98</t>
  </si>
  <si>
    <t>100</t>
  </si>
  <si>
    <t>101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</si>
  <si>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</si>
  <si>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</si>
  <si>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</si>
  <si>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</si>
  <si>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</si>
  <si>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</si>
  <si>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</si>
  <si>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</si>
  <si>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</si>
  <si>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</si>
  <si>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</si>
  <si>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</si>
  <si>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</si>
  <si>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</si>
  <si>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</si>
  <si>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</si>
  <si>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120</t>
  </si>
  <si>
    <t>121</t>
  </si>
  <si>
    <t>124</t>
  </si>
  <si>
    <t>125</t>
  </si>
  <si>
    <t>126</t>
  </si>
  <si>
    <t>128</t>
  </si>
  <si>
    <t>129</t>
  </si>
  <si>
    <t>130</t>
  </si>
  <si>
    <t>131</t>
  </si>
  <si>
    <t>132</t>
  </si>
  <si>
    <t>133</t>
  </si>
  <si>
    <t>134</t>
  </si>
  <si>
    <t>135</t>
  </si>
  <si>
    <t>137</t>
  </si>
  <si>
    <t>139</t>
  </si>
  <si>
    <t>140</t>
  </si>
  <si>
    <t>141</t>
  </si>
  <si>
    <t>142</t>
  </si>
  <si>
    <t>143</t>
  </si>
  <si>
    <t>144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</si>
  <si>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</si>
  <si>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</si>
  <si>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</si>
  <si>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</si>
  <si>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</si>
  <si>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</si>
  <si>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</si>
  <si>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</si>
  <si>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</si>
  <si>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</si>
  <si>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</si>
  <si>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</si>
  <si>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</si>
  <si>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</si>
  <si>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</si>
  <si>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</si>
  <si>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</si>
  <si>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</si>
  <si>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</si>
  <si>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</si>
  <si>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</si>
  <si>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</si>
  <si>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</si>
  <si>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</si>
  <si>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</si>
  <si>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</si>
  <si>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</si>
  <si>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</si>
  <si>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</si>
  <si>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</si>
  <si>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</si>
  <si>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</si>
  <si>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</si>
  <si>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</si>
  <si>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</si>
  <si>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</si>
  <si>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</si>
  <si>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#</t>
  </si>
  <si>
    <t>184</t>
  </si>
  <si>
    <t>2023 metais Lietuvos kino teatruose rodytų filmų topas
2023 Lithuanian theatrical film TOP</t>
  </si>
  <si>
    <t>2023 m. sausio mėnesį Lietuvos kino teatruose rodytų filmų topas
2023 January Lithuanian theatrical film TOP</t>
  </si>
  <si>
    <t>2023 m. vasario mėnesį Lietuvos kino teatruose rodytų filmų topas
2023 February Lithuanian theatrical film TOP</t>
  </si>
  <si>
    <t>2023 m. kovo mėnesį Lietuvos kino teatruose rodytų filmų topas
2023 March Lithuanian theatrical film TOP</t>
  </si>
  <si>
    <t>2023 m. balandžio mėnesį Lietuvos kino teatruose rodytų filmų topas
2023 April Lithuanian theatrical film TOP</t>
  </si>
  <si>
    <t xml:space="preserve">Akmens sala  </t>
  </si>
  <si>
    <t xml:space="preserve">Aš esu Greta </t>
  </si>
  <si>
    <t>I Am Greta</t>
  </si>
  <si>
    <t xml:space="preserve">Nekaltas </t>
  </si>
  <si>
    <t>The Innocent</t>
  </si>
  <si>
    <t xml:space="preserve">Svajoklis Budis 3  </t>
  </si>
  <si>
    <t>Rock Dog 3</t>
  </si>
  <si>
    <t>Hipnotikai</t>
  </si>
  <si>
    <t>Hypnotic</t>
  </si>
  <si>
    <t>Pamilti dar kartą</t>
  </si>
  <si>
    <t>Love Again</t>
  </si>
  <si>
    <t>Mano pakvaišęs senis</t>
  </si>
  <si>
    <t>About My Father</t>
  </si>
  <si>
    <t>Žmogus-voras: Aplink multivisatą</t>
  </si>
  <si>
    <t>Spiderman Across the Spiderverse</t>
  </si>
  <si>
    <t>Mažasis Alanas</t>
  </si>
  <si>
    <t>Lille Allan – den menneskelige antenna</t>
  </si>
  <si>
    <t xml:space="preserve">Sudegink mano laiškus </t>
  </si>
  <si>
    <t>Bränn alla mina brev</t>
  </si>
  <si>
    <t>Aš esu Zlatanas</t>
  </si>
  <si>
    <t>Jag är Zlatan</t>
  </si>
  <si>
    <t xml:space="preserve">Bjornas Borgas prieš Makenrojų </t>
  </si>
  <si>
    <t>Borg vs. McEnroe</t>
  </si>
  <si>
    <t>Greta Garbo Films</t>
  </si>
  <si>
    <t>Geriausi mūsų metai</t>
  </si>
  <si>
    <t>Gli anni più belli</t>
  </si>
  <si>
    <t xml:space="preserve">Galaktikos sergėtojai. III dalis </t>
  </si>
  <si>
    <t>Guardians of the Galaxy Vol. 3</t>
  </si>
  <si>
    <t xml:space="preserve">Greiti ir įsiutę 10 </t>
  </si>
  <si>
    <t>Fast &amp; Furious 10</t>
  </si>
  <si>
    <t xml:space="preserve">Undinėlė  </t>
  </si>
  <si>
    <t xml:space="preserve"> Little Mermaid</t>
  </si>
  <si>
    <t>Dalilendas</t>
  </si>
  <si>
    <t>Daliland</t>
  </si>
  <si>
    <t>US, UK, FR</t>
  </si>
  <si>
    <t xml:space="preserve">Svaiginantis aukštis </t>
  </si>
  <si>
    <t>Fall</t>
  </si>
  <si>
    <t>BlackBerry</t>
  </si>
  <si>
    <t>CA</t>
  </si>
  <si>
    <t xml:space="preserve">Juodasis lotosas </t>
  </si>
  <si>
    <t>Black Lotus</t>
  </si>
  <si>
    <t xml:space="preserve">Stebėk ją </t>
  </si>
  <si>
    <t>Follow Her</t>
  </si>
  <si>
    <t xml:space="preserve">Influencerė </t>
  </si>
  <si>
    <t>Influencer</t>
  </si>
  <si>
    <t>Kandaharas (Kandahar)</t>
  </si>
  <si>
    <t>Eisiu, kiek reikės</t>
  </si>
  <si>
    <t>Strahinja Banović</t>
  </si>
  <si>
    <t>RS, FR, LU, BG, LT</t>
  </si>
  <si>
    <t xml:space="preserve">Gražuolė ir Sebastianas. Naujoji karta </t>
  </si>
  <si>
    <t>Belle &amp; Sebastien – Next Generation</t>
  </si>
  <si>
    <t>Rodeo</t>
  </si>
  <si>
    <t xml:space="preserve">Žydrasis kaftanas  </t>
  </si>
  <si>
    <t>Le bleu du caftan</t>
  </si>
  <si>
    <t>2023 m. gegužės mėnesį Lietuvos kino teatruose rodytų filmų topas
2023 May Lithuanian theatrical film TOP</t>
  </si>
  <si>
    <t>Nepaprasta Maronos kelionė</t>
  </si>
  <si>
    <t>L'extraordinaire voyage de Marona</t>
  </si>
  <si>
    <t>RO, BE, FR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</si>
  <si>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</si>
  <si>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</si>
  <si>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</si>
  <si>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</si>
  <si>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</si>
  <si>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</si>
  <si>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</si>
  <si>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</si>
  <si>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</si>
  <si>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</si>
  <si>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</si>
  <si>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</si>
  <si>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</si>
  <si>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</si>
  <si>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</si>
  <si>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</si>
  <si>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</si>
  <si>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</si>
  <si>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</si>
  <si>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</si>
  <si>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</si>
  <si>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</si>
  <si>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</si>
  <si>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</si>
  <si>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</si>
  <si>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</si>
  <si>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</si>
  <si>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 xml:space="preserve">Dukine Film Distribution / Paramount Pictures </t>
  </si>
  <si>
    <t>Dukine Film Distribution / Paramount Pictures</t>
  </si>
  <si>
    <t>Dukine Film Distribution</t>
  </si>
  <si>
    <t>Dukine Film Distribution / Paramount</t>
  </si>
  <si>
    <t>Dukine Film Distribution / Universal</t>
  </si>
  <si>
    <t>ACME Film/ WB</t>
  </si>
  <si>
    <t>2023 m. birželio mėnesį Lietuvos kino teatruose rodytų filmų topas
2023 June Lithuanian theatrical film TOP</t>
  </si>
  <si>
    <t>Spider-Man: Across The Spider-Verse</t>
  </si>
  <si>
    <t xml:space="preserve">Žmogus-voras: Aplink Multivistą  </t>
  </si>
  <si>
    <t xml:space="preserve">Nieko asmeniško </t>
  </si>
  <si>
    <t xml:space="preserve"> No Hard Feelings</t>
  </si>
  <si>
    <t>Blyksnis</t>
  </si>
  <si>
    <t>Flash</t>
  </si>
  <si>
    <t xml:space="preserve">Kas nužudė Megę? </t>
  </si>
  <si>
    <t>Maggie Moore(s)</t>
  </si>
  <si>
    <t>Robots</t>
  </si>
  <si>
    <t>Robotai</t>
  </si>
  <si>
    <t xml:space="preserve">DC Superaugintinių lyga  </t>
  </si>
  <si>
    <t>DC League of Super-Pets</t>
  </si>
  <si>
    <t xml:space="preserve">Lilas, Lilas, Krokodilas </t>
  </si>
  <si>
    <t>Lyle Lyle Crocodile</t>
  </si>
  <si>
    <t xml:space="preserve">Liepsnojanti širdis </t>
  </si>
  <si>
    <t>Fireheart</t>
  </si>
  <si>
    <t>FR, CA</t>
  </si>
  <si>
    <t xml:space="preserve">Mano mažasis karalius  </t>
  </si>
  <si>
    <t>King</t>
  </si>
  <si>
    <t>Mavka Forest Song</t>
  </si>
  <si>
    <t>UA, US</t>
  </si>
  <si>
    <t xml:space="preserve">Šventovė  </t>
  </si>
  <si>
    <t>Sanctuary</t>
  </si>
  <si>
    <t>Ayena</t>
  </si>
  <si>
    <t>IN, LT, KR</t>
  </si>
  <si>
    <t>Studio Nominum</t>
  </si>
  <si>
    <t>Adamant</t>
  </si>
  <si>
    <t>On the Adamant</t>
  </si>
  <si>
    <t xml:space="preserve">Kitų žmonių vaikai </t>
  </si>
  <si>
    <t>Other People’s Children</t>
  </si>
  <si>
    <t xml:space="preserve">Suteik man sparnus </t>
  </si>
  <si>
    <t>Donne moi des Ailes</t>
  </si>
  <si>
    <t xml:space="preserve">Dar vienas alibi </t>
  </si>
  <si>
    <t>Alibi.com 2</t>
  </si>
  <si>
    <t xml:space="preserve">Ups! Nuotykiai tęsiasi </t>
  </si>
  <si>
    <t>Ooops! The adventure continues</t>
  </si>
  <si>
    <t>DE, LU, IE</t>
  </si>
  <si>
    <t xml:space="preserve">Bitė Maja. Auksinis kiaušinis  </t>
  </si>
  <si>
    <t>Maya the Bee 3: The Golden Orb</t>
  </si>
  <si>
    <t>DE, AT</t>
  </si>
  <si>
    <t xml:space="preserve">Stichijos </t>
  </si>
  <si>
    <t>Elemental</t>
  </si>
  <si>
    <t xml:space="preserve">Transformeriai. Žvėrių atgimimas </t>
  </si>
  <si>
    <t>Transformers: Rise of the Beasts</t>
  </si>
  <si>
    <t xml:space="preserve">Baubas </t>
  </si>
  <si>
    <t>The Boogeyman</t>
  </si>
  <si>
    <t xml:space="preserve">Asteroidų miestas </t>
  </si>
  <si>
    <t>Asteroid City</t>
  </si>
  <si>
    <t xml:space="preserve">Indiana Džounsas ir lemties artefaktas </t>
  </si>
  <si>
    <t>Indiana Jones and the Dial of Destiny</t>
  </si>
  <si>
    <t>Sekso pabaiga</t>
  </si>
  <si>
    <t>The End of Sex</t>
  </si>
  <si>
    <t xml:space="preserve">Jūrų pabaisa. Rubė Gilman </t>
  </si>
  <si>
    <t>Ruby Gillman, Teenage Kraken</t>
  </si>
  <si>
    <t>Dičkis šuo Klifordas</t>
  </si>
  <si>
    <t>Clifford The Big Red Dog</t>
  </si>
  <si>
    <t xml:space="preserve">Pakalikai 2 </t>
  </si>
  <si>
    <t>Minions: The Rise of Gru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</si>
  <si>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</si>
  <si>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</si>
  <si>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</si>
  <si>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</si>
  <si>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</si>
  <si>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</si>
  <si>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</si>
  <si>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</si>
  <si>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</si>
  <si>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</si>
  <si>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</si>
  <si>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</si>
  <si>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</si>
  <si>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</si>
  <si>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</si>
  <si>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</si>
  <si>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</si>
  <si>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</si>
  <si>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</si>
  <si>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</si>
  <si>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</si>
  <si>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</si>
  <si>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</si>
  <si>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</si>
  <si>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</si>
  <si>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</si>
  <si>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2023 m. liepos mėnesį Lietuvos kino teatruose rodytų filmų topas
2023 July Lithuanian theatrical film TOP</t>
  </si>
  <si>
    <t>Pavasaris ateis</t>
  </si>
  <si>
    <t>Moja Vesna</t>
  </si>
  <si>
    <t>SI, AU</t>
  </si>
  <si>
    <t>Skalvijos kino centras</t>
  </si>
  <si>
    <t>Apverstas bokštas</t>
  </si>
  <si>
    <t>Tagurpidi torn</t>
  </si>
  <si>
    <t>LV, EE</t>
  </si>
  <si>
    <t>Net ir pelės keliauja į dangų</t>
  </si>
  <si>
    <t>I mysi patrí do nebe</t>
  </si>
  <si>
    <t>CZ, FR, PL, SK</t>
  </si>
  <si>
    <t>Column1</t>
  </si>
  <si>
    <t xml:space="preserve"> Skalvijos kino centras</t>
  </si>
  <si>
    <t>žeme, stop</t>
  </si>
  <si>
    <t>stop-zemlia</t>
  </si>
  <si>
    <t>Aš niekada neverkiu</t>
  </si>
  <si>
    <t>Jak Najdalej Stad</t>
  </si>
  <si>
    <t>PL, IE</t>
  </si>
  <si>
    <t>Mano mama gorila</t>
  </si>
  <si>
    <t>Apstjärnan</t>
  </si>
  <si>
    <t>SE, DK, FI</t>
  </si>
  <si>
    <t>Gauja</t>
  </si>
  <si>
    <t>Smecka</t>
  </si>
  <si>
    <t>CZ, SK, LV</t>
  </si>
  <si>
    <t>Jokūbas, Mimi ir kalbantys šunys</t>
  </si>
  <si>
    <t>Jekabs, Mimmi un runajosie suni</t>
  </si>
  <si>
    <t>LV, PL</t>
  </si>
  <si>
    <t>Bintė</t>
  </si>
  <si>
    <t>Binti</t>
  </si>
  <si>
    <t>Atsargiai, ragana</t>
  </si>
  <si>
    <t>Zlogonje</t>
  </si>
  <si>
    <t>MK</t>
  </si>
  <si>
    <t>Arčiau debesų</t>
  </si>
  <si>
    <t>Cloudboy</t>
  </si>
  <si>
    <t>BG, SE, NL, NO</t>
  </si>
  <si>
    <t>Tamsta Varlius</t>
  </si>
  <si>
    <t>Meester Kikker</t>
  </si>
  <si>
    <t>Keliaujantys paukščiai</t>
  </si>
  <si>
    <t>Les oiseaux de passage</t>
  </si>
  <si>
    <t xml:space="preserve">Barbė </t>
  </si>
  <si>
    <t>Barbie</t>
  </si>
  <si>
    <t>Tūnąs tamsoje: Raudonos durys (Insidious: The Red Door)</t>
  </si>
  <si>
    <t xml:space="preserve">Voratinklis </t>
  </si>
  <si>
    <t>Cobweb</t>
  </si>
  <si>
    <t xml:space="preserve">Geras tripas </t>
  </si>
  <si>
    <t>Joy Ride</t>
  </si>
  <si>
    <t xml:space="preserve">Triumfas  </t>
  </si>
  <si>
    <t>Un Triomphe</t>
  </si>
  <si>
    <t xml:space="preserve">Openheimeris  </t>
  </si>
  <si>
    <t>Oppenheimer</t>
  </si>
  <si>
    <t>Neįmanoma misija: Mirtinas atpildas. Pirma dalis</t>
  </si>
  <si>
    <t>Mission: Impossible - Dead Reckoning Part One</t>
  </si>
  <si>
    <t xml:space="preserve">Dvaras, kuriame vaidenasi  </t>
  </si>
  <si>
    <t>Haunted Mansion</t>
  </si>
  <si>
    <t xml:space="preserve">Blogiukai </t>
  </si>
  <si>
    <t>The Bad Guys</t>
  </si>
  <si>
    <t xml:space="preserve">Dainuok 2 </t>
  </si>
  <si>
    <t>Sing 2</t>
  </si>
  <si>
    <t xml:space="preserve">Raudonoji panda  </t>
  </si>
  <si>
    <t>Turning Red</t>
  </si>
  <si>
    <t xml:space="preserve">Karavadžo šešėlis  </t>
  </si>
  <si>
    <t>Caravaggio's Shadow</t>
  </si>
  <si>
    <t xml:space="preserve">Cukrus ir žvaigždės  </t>
  </si>
  <si>
    <t>Sugar and Stars</t>
  </si>
  <si>
    <t>DE, BE, NO</t>
  </si>
  <si>
    <t>H4Z4RD</t>
  </si>
  <si>
    <t xml:space="preserve">Apkabink mane </t>
  </si>
  <si>
    <t>Hug Me</t>
  </si>
  <si>
    <t xml:space="preserve">Ričis didysis </t>
  </si>
  <si>
    <t>Richard the Stork and the Mystery of the Great Jewel</t>
  </si>
  <si>
    <t xml:space="preserve">Tūnąs tamsoje: Raudonos durys </t>
  </si>
  <si>
    <t>Insidious: The Red Door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</si>
  <si>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</si>
  <si>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</si>
  <si>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</si>
  <si>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</si>
  <si>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</si>
  <si>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</si>
  <si>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</si>
  <si>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</si>
  <si>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</si>
  <si>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</si>
  <si>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</si>
  <si>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</si>
  <si>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</si>
  <si>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</si>
  <si>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</si>
  <si>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</si>
  <si>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</si>
  <si>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</si>
  <si>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</si>
  <si>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</si>
  <si>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</si>
  <si>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</si>
  <si>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</si>
  <si>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</si>
  <si>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</si>
  <si>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</si>
  <si>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</si>
  <si>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</si>
  <si>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</si>
  <si>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Little Mermaid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</si>
</sst>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.mm\.dd;@"/>
    <numFmt numFmtId="165" formatCode="#,##0\ &quot;€&quot;"/>
    <numFmt numFmtId="166" formatCode="yyyy/mm/dd;@"/>
    <numFmt numFmtId="167" formatCode=";;;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10"/>
      <name val="Verdana"/>
      <family val="2"/>
      <charset val="186"/>
    </font>
    <font>
      <b/>
      <sz val="10"/>
      <name val="Verdana"/>
      <family val="2"/>
    </font>
    <font>
      <sz val="8"/>
      <name val="Calibri"/>
      <family val="2"/>
      <scheme val="minor"/>
    </font>
    <font>
      <b/>
      <sz val="10"/>
      <color theme="1"/>
      <name val="Verdana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Verdana"/>
      <family val="2"/>
      <charset val="186"/>
    </font>
    <font>
      <b/>
      <sz val="11"/>
      <name val="Verdana"/>
      <family val="2"/>
    </font>
    <font>
      <sz val="10"/>
      <name val="Verdana"/>
      <family val="2"/>
    </font>
    <font>
      <b/>
      <sz val="11"/>
      <name val="Verdana"/>
      <family val="2"/>
      <charset val="186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AE0E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5" fontId="0" fillId="0" borderId="0" xfId="0" applyNumberFormat="1"/>
    <xf numFmtId="3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49" fontId="6" fillId="0" borderId="2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1" fontId="10" fillId="0" borderId="0" xfId="0" applyNumberFormat="1" applyFont="1"/>
    <xf numFmtId="0" fontId="3" fillId="0" borderId="5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5" fontId="10" fillId="0" borderId="0" xfId="0" applyNumberFormat="1" applyFont="1"/>
    <xf numFmtId="165" fontId="3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12" fillId="0" borderId="11" xfId="0" applyNumberFormat="1" applyFont="1" applyBorder="1"/>
    <xf numFmtId="3" fontId="12" fillId="0" borderId="12" xfId="0" applyNumberFormat="1" applyFont="1" applyBorder="1"/>
    <xf numFmtId="165" fontId="12" fillId="0" borderId="1" xfId="0" applyNumberFormat="1" applyFont="1" applyBorder="1"/>
    <xf numFmtId="165" fontId="12" fillId="0" borderId="13" xfId="0" applyNumberFormat="1" applyFont="1" applyBorder="1"/>
    <xf numFmtId="0" fontId="12" fillId="0" borderId="6" xfId="0" applyFont="1" applyBorder="1" applyAlignment="1">
      <alignment horizontal="right"/>
    </xf>
    <xf numFmtId="165" fontId="12" fillId="0" borderId="15" xfId="0" applyNumberFormat="1" applyFont="1" applyBorder="1"/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13" fillId="2" borderId="20" xfId="0" applyNumberFormat="1" applyFont="1" applyFill="1" applyBorder="1" applyAlignment="1">
      <alignment horizontal="center" vertical="center"/>
    </xf>
    <xf numFmtId="3" fontId="13" fillId="2" borderId="2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65" fontId="11" fillId="0" borderId="2" xfId="0" applyNumberFormat="1" applyFont="1" applyBorder="1"/>
    <xf numFmtId="3" fontId="11" fillId="0" borderId="2" xfId="0" applyNumberFormat="1" applyFont="1" applyBorder="1"/>
    <xf numFmtId="3" fontId="15" fillId="2" borderId="22" xfId="0" applyNumberFormat="1" applyFont="1" applyFill="1" applyBorder="1" applyAlignment="1">
      <alignment horizontal="center" vertical="center"/>
    </xf>
    <xf numFmtId="165" fontId="15" fillId="2" borderId="14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11" fillId="0" borderId="0" xfId="0" applyNumberFormat="1" applyFont="1"/>
    <xf numFmtId="14" fontId="10" fillId="0" borderId="0" xfId="0" applyNumberFormat="1" applyFont="1"/>
    <xf numFmtId="167" fontId="4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 wrapText="1"/>
    </xf>
    <xf numFmtId="165" fontId="7" fillId="0" borderId="9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167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7" fontId="6" fillId="0" borderId="9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 wrapText="1"/>
    </xf>
    <xf numFmtId="165" fontId="12" fillId="0" borderId="9" xfId="0" applyNumberFormat="1" applyFont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12" fillId="2" borderId="27" xfId="0" applyNumberFormat="1" applyFon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9" fillId="0" borderId="1" xfId="0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166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9" fillId="0" borderId="0" xfId="0" applyNumberFormat="1" applyFont="1"/>
    <xf numFmtId="49" fontId="9" fillId="0" borderId="0" xfId="0" applyNumberFormat="1" applyFont="1"/>
    <xf numFmtId="165" fontId="9" fillId="0" borderId="0" xfId="0" applyNumberFormat="1" applyFont="1"/>
    <xf numFmtId="3" fontId="9" fillId="0" borderId="0" xfId="0" applyNumberFormat="1" applyFont="1"/>
    <xf numFmtId="14" fontId="9" fillId="0" borderId="0" xfId="0" applyNumberFormat="1" applyFont="1"/>
    <xf numFmtId="3" fontId="12" fillId="0" borderId="28" xfId="0" applyNumberFormat="1" applyFont="1" applyBorder="1"/>
    <xf numFmtId="166" fontId="12" fillId="0" borderId="9" xfId="0" applyNumberFormat="1" applyFont="1" applyBorder="1" applyAlignment="1">
      <alignment horizontal="center"/>
    </xf>
    <xf numFmtId="166" fontId="9" fillId="0" borderId="0" xfId="0" applyNumberFormat="1" applyFont="1"/>
    <xf numFmtId="1" fontId="19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66" fontId="19" fillId="0" borderId="5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49" fontId="19" fillId="0" borderId="1" xfId="0" applyNumberFormat="1" applyFont="1" applyBorder="1" applyAlignment="1">
      <alignment horizontal="left" vertical="center"/>
    </xf>
    <xf numFmtId="166" fontId="19" fillId="0" borderId="5" xfId="0" applyNumberFormat="1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left" vertical="center"/>
    </xf>
    <xf numFmtId="166" fontId="19" fillId="0" borderId="1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 wrapText="1"/>
    </xf>
    <xf numFmtId="165" fontId="19" fillId="0" borderId="3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left" vertical="center"/>
    </xf>
    <xf numFmtId="49" fontId="19" fillId="0" borderId="5" xfId="0" applyNumberFormat="1" applyFont="1" applyBorder="1" applyAlignment="1">
      <alignment horizontal="left" vertical="center" wrapText="1"/>
    </xf>
    <xf numFmtId="165" fontId="19" fillId="0" borderId="3" xfId="0" applyNumberFormat="1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166" fontId="19" fillId="0" borderId="2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left" vertical="center" wrapText="1"/>
    </xf>
    <xf numFmtId="49" fontId="19" fillId="0" borderId="17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1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66" fontId="19" fillId="0" borderId="0" xfId="0" applyNumberFormat="1" applyFont="1" applyAlignment="1">
      <alignment horizontal="center" vertical="center" wrapText="1"/>
    </xf>
    <xf numFmtId="3" fontId="15" fillId="2" borderId="14" xfId="0" applyNumberFormat="1" applyFont="1" applyFill="1" applyBorder="1" applyAlignment="1">
      <alignment horizontal="center" vertical="center"/>
    </xf>
    <xf numFmtId="1" fontId="12" fillId="0" borderId="24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65" fontId="19" fillId="0" borderId="5" xfId="0" applyNumberFormat="1" applyFont="1" applyBorder="1" applyAlignment="1">
      <alignment horizontal="center" vertical="center"/>
    </xf>
    <xf numFmtId="1" fontId="19" fillId="0" borderId="5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 wrapText="1"/>
    </xf>
    <xf numFmtId="165" fontId="12" fillId="2" borderId="14" xfId="0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7" fontId="6" fillId="0" borderId="4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 wrapText="1"/>
    </xf>
    <xf numFmtId="165" fontId="12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66" fontId="12" fillId="0" borderId="5" xfId="0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1" fontId="19" fillId="0" borderId="17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vertical="center" wrapText="1"/>
    </xf>
    <xf numFmtId="3" fontId="19" fillId="0" borderId="5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 wrapText="1"/>
    </xf>
    <xf numFmtId="166" fontId="19" fillId="0" borderId="0" xfId="0" applyNumberFormat="1" applyFont="1" applyAlignment="1">
      <alignment horizontal="center" vertical="center"/>
    </xf>
    <xf numFmtId="49" fontId="19" fillId="0" borderId="18" xfId="1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3" fontId="12" fillId="2" borderId="2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166" fontId="10" fillId="0" borderId="0" xfId="0" applyNumberFormat="1" applyFont="1"/>
    <xf numFmtId="0" fontId="11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5" xfId="0" applyFont="1" applyBorder="1"/>
    <xf numFmtId="0" fontId="19" fillId="0" borderId="0" xfId="0" applyFont="1" applyAlignment="1">
      <alignment horizontal="center" vertical="center"/>
    </xf>
    <xf numFmtId="165" fontId="10" fillId="0" borderId="2" xfId="0" applyNumberFormat="1" applyFont="1" applyBorder="1"/>
    <xf numFmtId="3" fontId="10" fillId="0" borderId="2" xfId="0" applyNumberFormat="1" applyFont="1" applyBorder="1"/>
    <xf numFmtId="49" fontId="19" fillId="0" borderId="5" xfId="0" applyNumberFormat="1" applyFont="1" applyBorder="1" applyAlignment="1">
      <alignment horizontal="center" vertical="center"/>
    </xf>
    <xf numFmtId="1" fontId="19" fillId="0" borderId="18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1" fontId="19" fillId="0" borderId="19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3" fontId="19" fillId="0" borderId="18" xfId="0" applyNumberFormat="1" applyFont="1" applyBorder="1" applyAlignment="1">
      <alignment horizontal="center" vertical="center" wrapText="1"/>
    </xf>
    <xf numFmtId="1" fontId="19" fillId="0" borderId="18" xfId="0" applyNumberFormat="1" applyFont="1" applyBorder="1" applyAlignment="1">
      <alignment horizontal="center" vertical="center" wrapText="1"/>
    </xf>
    <xf numFmtId="3" fontId="19" fillId="0" borderId="19" xfId="0" applyNumberFormat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/>
    </xf>
    <xf numFmtId="49" fontId="19" fillId="0" borderId="2" xfId="0" applyNumberFormat="1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19" fillId="0" borderId="23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" fontId="19" fillId="0" borderId="19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26" xfId="0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/>
    </xf>
    <xf numFmtId="1" fontId="17" fillId="4" borderId="0" xfId="0" applyNumberFormat="1" applyFont="1" applyFill="1" applyAlignment="1">
      <alignment horizontal="center" vertical="center" wrapText="1"/>
    </xf>
    <xf numFmtId="1" fontId="17" fillId="4" borderId="0" xfId="0" applyNumberFormat="1" applyFont="1" applyFill="1" applyAlignment="1">
      <alignment horizontal="center" vertical="center"/>
    </xf>
    <xf numFmtId="1" fontId="20" fillId="4" borderId="0" xfId="0" applyNumberFormat="1" applyFont="1" applyFill="1" applyAlignment="1">
      <alignment horizontal="center" vertical="center" wrapText="1"/>
    </xf>
    <xf numFmtId="1" fontId="20" fillId="4" borderId="0" xfId="0" applyNumberFormat="1" applyFont="1" applyFill="1" applyAlignment="1">
      <alignment horizontal="center" vertical="center"/>
    </xf>
    <xf numFmtId="165" fontId="12" fillId="2" borderId="29" xfId="0" applyNumberFormat="1" applyFont="1" applyFill="1" applyBorder="1" applyAlignment="1">
      <alignment horizontal="center" vertical="center"/>
    </xf>
    <xf numFmtId="3" fontId="12" fillId="2" borderId="30" xfId="0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right"/>
    </xf>
    <xf numFmtId="3" fontId="12" fillId="0" borderId="32" xfId="0" applyNumberFormat="1" applyFont="1" applyBorder="1"/>
    <xf numFmtId="165" fontId="12" fillId="0" borderId="33" xfId="0" applyNumberFormat="1" applyFont="1" applyBorder="1"/>
    <xf numFmtId="3" fontId="12" fillId="0" borderId="34" xfId="0" applyNumberFormat="1" applyFont="1" applyBorder="1"/>
  </cellXfs>
  <cellStyles count="3">
    <cellStyle name="Įprastas 2" xfId="2" xr:uid="{AF9D8927-0EF2-47E7-B071-0F683ACD5E8D}"/>
    <cellStyle name="Normal" xfId="0" builtinId="0"/>
    <cellStyle name="Normal 2" xfId="1" xr:uid="{5A383F1C-3275-48DC-A860-3834CAE7207B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6" formatCode="yyyy/mm/dd;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#,##0\ &quot;€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6" formatCode="yyyy/mm/dd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#,##0\ &quot;€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6" formatCode="yyyy/mm/dd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9" formatCode="yyyy/mm/dd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alignment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6" formatCode="yyyy/mm/dd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AE0EC"/>
      <color rgb="FFAEDAE8"/>
      <color rgb="FFB2D8E4"/>
      <color rgb="FFB1E0E5"/>
      <color rgb="FFAFE2E7"/>
      <color rgb="FFA8DCEE"/>
      <color rgb="FFD5EEF7"/>
      <color rgb="FFE7ECFF"/>
      <color rgb="FFE7FAFF"/>
      <color rgb="FFBA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088A00-363F-4906-A446-E9C911C82847}" name="Table2" displayName="Table2" ref="A2:I268" totalsRowShown="0" headerRowDxfId="110" dataDxfId="109" tableBorderDxfId="108">
  <sortState xmlns:xlrd2="http://schemas.microsoft.com/office/spreadsheetml/2017/richdata2" ref="A3:I268">
    <sortCondition descending="1" ref="E3:E268"/>
  </sortState>
  <tableColumns count="9">
    <tableColumn id="1" xr3:uid="{E82F97CE-D981-4BAF-A407-15BBF45CA832}" name="#" dataDxfId="107"/>
    <tableColumn id="2" xr3:uid="{01FE6250-9F3F-4580-8F12-48D6FD1EE2B3}" name="Filmo pavadinimas" dataDxfId="106"/>
    <tableColumn id="3" xr3:uid="{4B9C8B2C-F79E-422A-9563-B1E047B470A5}" name="Filmo pavadinimas orginalo kalba" dataDxfId="105"/>
    <tableColumn id="4" xr3:uid="{C633EC10-EC41-412A-89B2-3B31FAD4A803}" name="Kilmės šalis" dataDxfId="104"/>
    <tableColumn id="5" xr3:uid="{7EA430B9-9FC6-4EF5-90C4-3EB6995F4A92}" name="Pajamos _x000a_" dataDxfId="103"/>
    <tableColumn id="6" xr3:uid="{327DF5B1-6017-4FA4-BEE9-C9431C7F3D7F}" name="Žiūrovų skaičius" dataDxfId="102"/>
    <tableColumn id="7" xr3:uid="{768F497F-3E76-4131-9570-93193FF7FF27}" name="Kopijų skaičius" dataDxfId="101"/>
    <tableColumn id="8" xr3:uid="{8C7F4665-7C5F-4206-A186-59CC2BAC634D}" name="Premjeros data" dataDxfId="100"/>
    <tableColumn id="9" xr3:uid="{EDC5F140-625B-4902-B4EF-9BA49F595C67}" name="Platintojas" dataDxfId="99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DF4151-0202-4229-8F4B-643C1D8B2891}" name="Table1" displayName="Table1" ref="A2:I54" totalsRowShown="0" headerRowDxfId="98" dataDxfId="96" headerRowBorderDxfId="97" tableBorderDxfId="95" totalsRowBorderDxfId="94">
  <tableColumns count="9">
    <tableColumn id="1" xr3:uid="{88D7FC75-27A4-4974-AAF7-F442E9F4BE3A}" name="#" dataDxfId="93"/>
    <tableColumn id="2" xr3:uid="{5FEE49AB-95E2-4E4A-9D86-D8DC00644C6D}" name="Filmo pavadinimas" dataDxfId="92"/>
    <tableColumn id="3" xr3:uid="{B294AD18-5563-407F-A30B-8012410477A4}" name="Filmo pavadinimas orginalo kalba" dataDxfId="91"/>
    <tableColumn id="4" xr3:uid="{919F1640-2F89-4C29-A4FD-75610FDDF1DD}" name="Kilmės šalis" dataDxfId="90"/>
    <tableColumn id="5" xr3:uid="{D0B060C3-5D0D-4BD5-B92D-CADFC3BE0088}" name="Pajamos _x000a_" dataDxfId="89"/>
    <tableColumn id="6" xr3:uid="{30BEF940-2B67-4E1B-990C-3B7A0E21EFA6}" name="Žiūrovų skaičius" dataDxfId="88"/>
    <tableColumn id="7" xr3:uid="{3153F5AD-E1F7-40A9-BF8E-1448CEFD1567}" name="Kopijų skaičius" dataDxfId="87"/>
    <tableColumn id="8" xr3:uid="{5AAC2BFD-71E1-47E3-801C-71B0D7C12DCE}" name="Premjeros data" dataDxfId="86"/>
    <tableColumn id="9" xr3:uid="{FCF14BF8-1FE2-4E01-A0EF-9645D30AF1F9}" name="Platintojas" dataDxfId="85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3DDF37A-E58A-471B-9DE4-FB71C241DAEA}" name="Table10" displayName="Table10" ref="A2:I82" totalsRowShown="0" headerRowDxfId="84" dataDxfId="82" headerRowBorderDxfId="83" tableBorderDxfId="81" totalsRowBorderDxfId="80">
  <tableColumns count="9">
    <tableColumn id="1" xr3:uid="{9C23C721-828B-4B83-9933-FBA1AABC1107}" name="#" dataDxfId="79"/>
    <tableColumn id="2" xr3:uid="{05C0E627-B115-433E-B1AE-DE747E988788}" name="Filmo pavadinimas" dataDxfId="78"/>
    <tableColumn id="3" xr3:uid="{D9AB93D9-D95D-43AF-9FDD-48BC8FCC8B7E}" name="Filmo pavadinimas orginalo kalba" dataDxfId="77"/>
    <tableColumn id="4" xr3:uid="{415FEC73-9589-405A-A922-12A5103CB2CE}" name="Kilmės šalis" dataDxfId="76"/>
    <tableColumn id="5" xr3:uid="{AFF9CDB5-A928-4ED5-B211-8ABB58AAC726}" name="Pajamos _x000a_" dataDxfId="75"/>
    <tableColumn id="6" xr3:uid="{B72EA0C5-9593-4E00-B698-D91B7A42E773}" name="Žiūrovų skaičius" dataDxfId="74"/>
    <tableColumn id="7" xr3:uid="{31744113-7E38-44A2-B4B4-7E5306483D87}" name="Kopijų skaičius" dataDxfId="73"/>
    <tableColumn id="8" xr3:uid="{56A9595A-7BA4-4277-B61F-5DDF8809F5A7}" name="Premjeros data" dataDxfId="72"/>
    <tableColumn id="9" xr3:uid="{F89A403C-09DD-42D7-8C95-CD73AC4A6F71}" name="Platintojas" dataDxfId="71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CE155F-BF7E-4DB4-BD23-D56ED021557F}" name="Table4" displayName="Table4" ref="A2:I107" totalsRowShown="0" headerRowDxfId="70" dataDxfId="69" tableBorderDxfId="68">
  <tableColumns count="9">
    <tableColumn id="1" xr3:uid="{F40A3D8C-B470-4250-A329-78CF60796369}" name="#" dataDxfId="67"/>
    <tableColumn id="2" xr3:uid="{0D9E44C4-A05A-4227-865F-305C421BC4A1}" name="Filmo pavadinimas"/>
    <tableColumn id="3" xr3:uid="{E5C81EB3-653A-476F-BB31-8B3416F7C2B9}" name="Filmo pavadinimas orginalo kalba" dataDxfId="66"/>
    <tableColumn id="4" xr3:uid="{5E8823EF-8818-402F-B342-5F8F8D684A72}" name="Kilmės šalis" dataDxfId="65"/>
    <tableColumn id="5" xr3:uid="{E8B7EADF-20F6-47CD-8C96-F9BB0B0D9292}" name="Pajamos _x000a_" dataDxfId="64"/>
    <tableColumn id="6" xr3:uid="{B21A0448-A275-4AB2-9EA7-CBD58EC57E64}" name="Žiūrovų skaičius" dataDxfId="63"/>
    <tableColumn id="7" xr3:uid="{0C80B618-942C-4401-8CEC-5AFC6AE06C25}" name="Kopijų skaičius" dataDxfId="62"/>
    <tableColumn id="8" xr3:uid="{F63328CC-A800-4F1B-AE09-737243CB9825}" name="Premjeros data" dataDxfId="61"/>
    <tableColumn id="9" xr3:uid="{80471A3D-0F0C-450D-BF90-0B79498AE483}" name="Platintojas" dataDxfId="60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932BBC-B7C5-42CF-B3E4-FD8BA30D3361}" name="Table44" displayName="Table44" ref="A2:I108" totalsRowShown="0" headerRowDxfId="59" dataDxfId="58" tableBorderDxfId="57">
  <sortState xmlns:xlrd2="http://schemas.microsoft.com/office/spreadsheetml/2017/richdata2" ref="A3:I108">
    <sortCondition descending="1" ref="E3:E108"/>
  </sortState>
  <tableColumns count="9">
    <tableColumn id="1" xr3:uid="{AA80F04F-7AE8-41FB-B001-74B064ADAEE1}" name="#" dataDxfId="56"/>
    <tableColumn id="2" xr3:uid="{5FE96211-2EA9-4B5B-9648-A6A75FDCEB12}" name="Filmo pavadinimas" dataDxfId="55"/>
    <tableColumn id="3" xr3:uid="{4BC6A666-BDFA-4A63-86AA-73F46963F401}" name="Filmo pavadinimas orginalo kalba" dataDxfId="54"/>
    <tableColumn id="4" xr3:uid="{CD02C1C7-0B63-4A6D-8FEC-C516BDD9A45B}" name="Kilmės šalis" dataDxfId="53"/>
    <tableColumn id="5" xr3:uid="{8F64AB59-12CA-4C2F-80E6-9C05262C8537}" name="Pajamos _x000a_" dataDxfId="52"/>
    <tableColumn id="6" xr3:uid="{17DC5DF2-3C48-4645-998A-82948AC68650}" name="Žiūrovų skaičius" dataDxfId="51"/>
    <tableColumn id="7" xr3:uid="{09BB0D55-05A1-4CAB-ADDA-AFF886061E9C}" name="Kopijų skaičius" dataDxfId="50"/>
    <tableColumn id="8" xr3:uid="{8FE25915-216D-4DC4-A036-48CB6C06B9C2}" name="Premjeros data" dataDxfId="49"/>
    <tableColumn id="9" xr3:uid="{A79C7C72-656F-4BEF-85CA-F3992D3E9F4B}" name="Platintojas" dataDxfId="48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C31AE9-4A06-49AA-AB95-A1D87D37577F}" name="Table446" displayName="Table446" ref="A2:I88" totalsRowShown="0" headerRowDxfId="47" dataDxfId="46" tableBorderDxfId="45">
  <sortState xmlns:xlrd2="http://schemas.microsoft.com/office/spreadsheetml/2017/richdata2" ref="A3:I88">
    <sortCondition descending="1" ref="E3:E88"/>
  </sortState>
  <tableColumns count="9">
    <tableColumn id="1" xr3:uid="{691AE3D6-9905-4F0A-8471-D659A9680344}" name="#" dataDxfId="44"/>
    <tableColumn id="2" xr3:uid="{EBEB43AC-DA80-4E78-B549-F25F16747FF9}" name="Filmo pavadinimas" dataDxfId="43"/>
    <tableColumn id="3" xr3:uid="{1946BE46-2E1A-4B26-97C1-01F1403F8343}" name="Filmo pavadinimas orginalo kalba" dataDxfId="42"/>
    <tableColumn id="4" xr3:uid="{F4A60DA5-F368-461D-8396-D3590B7392E6}" name="Kilmės šalis" dataDxfId="41"/>
    <tableColumn id="5" xr3:uid="{720D94DF-3806-4443-B80C-86A8F2154772}" name="Pajamos _x000a_" dataDxfId="40"/>
    <tableColumn id="6" xr3:uid="{29CA3534-3A93-43A6-A65E-CEE4A7A14724}" name="Žiūrovų skaičius" dataDxfId="39"/>
    <tableColumn id="7" xr3:uid="{7B615E2F-ABC7-4C2F-8441-C11CE0392739}" name="Kopijų skaičius" dataDxfId="38"/>
    <tableColumn id="8" xr3:uid="{841F4544-4C9B-482B-95EF-9C652C397339}" name="Premjeros data" dataDxfId="37"/>
    <tableColumn id="9" xr3:uid="{B005D89E-3172-4553-B5EF-2085D35AACA1}" name="Platintojas" dataDxfId="36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BC8256-82DD-4953-B3C5-2DD1118988F3}" name="Table4467" displayName="Table4467" ref="A2:J94" totalsRowShown="0" headerRowDxfId="35" dataDxfId="33" headerRowBorderDxfId="34" tableBorderDxfId="32" totalsRowBorderDxfId="31">
  <sortState xmlns:xlrd2="http://schemas.microsoft.com/office/spreadsheetml/2017/richdata2" ref="A3:I94">
    <sortCondition descending="1" ref="E3:E94"/>
  </sortState>
  <tableColumns count="10">
    <tableColumn id="1" xr3:uid="{1CF9FED4-74B0-4C14-AEA0-9674CB7D32DE}" name="#" dataDxfId="30"/>
    <tableColumn id="2" xr3:uid="{48189D61-FE78-4630-B1E7-523C83C4E402}" name="Filmo pavadinimas" dataDxfId="29"/>
    <tableColumn id="3" xr3:uid="{87ABA12C-BF9A-473B-B5EA-6F165D226A46}" name="Filmo pavadinimas orginalo kalba" dataDxfId="28"/>
    <tableColumn id="4" xr3:uid="{4027E485-3B06-4F0E-984B-3C9F720D2C8A}" name="Kilmės šalis" dataDxfId="27"/>
    <tableColumn id="5" xr3:uid="{C68F020A-45A3-47E3-B65A-970576237517}" name="Pajamos _x000a_" dataDxfId="26"/>
    <tableColumn id="6" xr3:uid="{E120A583-1AD3-468D-9EE7-05038E5AE349}" name="Žiūrovų skaičius" dataDxfId="25"/>
    <tableColumn id="7" xr3:uid="{304C8570-47F9-485A-B11A-1CF55AAC4430}" name="Kopijų skaičius" dataDxfId="24"/>
    <tableColumn id="8" xr3:uid="{065331E9-AAD4-4008-B100-84DB36EF68F1}" name="Premjeros data" dataDxfId="23"/>
    <tableColumn id="9" xr3:uid="{EC34B67A-C6FE-4386-98CF-5959D26CEAAE}" name="Platintojas" dataDxfId="22"/>
    <tableColumn id="10" xr3:uid="{70A3D45F-F6E5-4058-9AA7-050DED994B83}" name="Column1" dataDxfId="21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FEF585-949E-425F-91E3-C0F693926720}" name="Table44678" displayName="Table44678" ref="A2:I67" headerRowDxfId="20" dataDxfId="18" headerRowBorderDxfId="19" tableBorderDxfId="17" totalsRowBorderDxfId="16">
  <sortState xmlns:xlrd2="http://schemas.microsoft.com/office/spreadsheetml/2017/richdata2" ref="A3:I67">
    <sortCondition descending="1" ref="E3:E67"/>
  </sortState>
  <tableColumns count="9">
    <tableColumn id="1" xr3:uid="{98C286B4-D619-43D4-B006-138C021CDB7C}" name="#" totalsRowLabel=" " dataDxfId="15"/>
    <tableColumn id="2" xr3:uid="{8C275DBD-4FC6-4BB1-9894-C3BEA31C9E08}" name="Filmo pavadinimas" dataDxfId="14"/>
    <tableColumn id="3" xr3:uid="{788E231F-CDCA-4C29-8CE2-43E2B117CBCD}" name="Filmo pavadinimas orginalo kalba" dataDxfId="13"/>
    <tableColumn id="4" xr3:uid="{E0C17E15-DE7B-42CA-BB7F-5A960D2A2B17}" name="Kilmės šalis" dataDxfId="12"/>
    <tableColumn id="5" xr3:uid="{B4BA5ABF-7C43-4461-976A-87AD7CB67175}" name="Pajamos _x000a_" totalsRowFunction="sum" dataDxfId="11"/>
    <tableColumn id="6" xr3:uid="{735CC9C6-0249-4279-A4C1-9DE1C5943A57}" name="Žiūrovų skaičius" totalsRowFunction="sum" dataDxfId="10"/>
    <tableColumn id="7" xr3:uid="{543E8C55-B875-42AF-A70A-64BF20E7A0ED}" name="Kopijų skaičius" dataDxfId="9"/>
    <tableColumn id="8" xr3:uid="{0D307092-0F79-4553-B6D4-3AAE80B42815}" name="Premjeros data" dataDxfId="8"/>
    <tableColumn id="9" xr3:uid="{4136B2B0-E4BD-4DFA-81A0-1D31D569A097}" name="Platintojas" totalsRowLabel=" " dataDxfId="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2C14-97FD-46FF-B1E1-D23504E77DCE}">
  <dimension ref="A1:I286"/>
  <sheetViews>
    <sheetView topLeftCell="A259" zoomScale="75" zoomScaleNormal="75" workbookViewId="0">
      <selection activeCell="H276" sqref="H276"/>
    </sheetView>
  </sheetViews>
  <sheetFormatPr defaultColWidth="0" defaultRowHeight="15" zeroHeight="1" x14ac:dyDescent="0.25"/>
  <cols>
    <col min="1" max="1" width="5.7109375" style="21" customWidth="1"/>
    <col min="2" max="2" width="30.7109375" style="21" customWidth="1"/>
    <col min="3" max="3" width="30.7109375" style="257" customWidth="1"/>
    <col min="4" max="4" width="20.7109375" style="136" customWidth="1"/>
    <col min="5" max="5" width="20.7109375" style="170" customWidth="1"/>
    <col min="6" max="6" width="20.7109375" style="171" customWidth="1"/>
    <col min="7" max="7" width="20.7109375" style="168" customWidth="1"/>
    <col min="8" max="8" width="20.7109375" style="175" customWidth="1"/>
    <col min="9" max="9" width="30.7109375" style="21" customWidth="1"/>
    <col min="10" max="16384" width="8.85546875" style="21" hidden="1"/>
  </cols>
  <sheetData>
    <row r="1" spans="1:9" s="104" customFormat="1" ht="50.1" customHeight="1" x14ac:dyDescent="0.25">
      <c r="A1" s="284" t="s">
        <v>650</v>
      </c>
      <c r="B1" s="285"/>
      <c r="C1" s="285"/>
      <c r="D1" s="285"/>
      <c r="E1" s="285"/>
      <c r="F1" s="285"/>
      <c r="G1" s="285"/>
      <c r="H1" s="285"/>
      <c r="I1" s="285"/>
    </row>
    <row r="2" spans="1:9" s="136" customFormat="1" ht="30" customHeight="1" x14ac:dyDescent="0.25">
      <c r="A2" s="131" t="s">
        <v>648</v>
      </c>
      <c r="B2" s="132" t="s">
        <v>0</v>
      </c>
      <c r="C2" s="133" t="s">
        <v>1</v>
      </c>
      <c r="D2" s="132" t="s">
        <v>2</v>
      </c>
      <c r="E2" s="134" t="s">
        <v>3</v>
      </c>
      <c r="F2" s="135" t="s">
        <v>4</v>
      </c>
      <c r="G2" s="216" t="s">
        <v>5</v>
      </c>
      <c r="H2" s="217" t="s">
        <v>6</v>
      </c>
      <c r="I2" s="218" t="s">
        <v>7</v>
      </c>
    </row>
    <row r="3" spans="1:9" ht="25.35" customHeight="1" x14ac:dyDescent="0.25">
      <c r="A3" s="192" t="s">
        <v>467</v>
      </c>
      <c r="B3" s="158" t="s">
        <v>8</v>
      </c>
      <c r="C3" s="158" t="s">
        <v>9</v>
      </c>
      <c r="D3" s="159" t="s">
        <v>10</v>
      </c>
      <c r="E3" s="181">
        <f>Sausis!E3+Vasaris!E3+Kovas!E12+Balandis!E41+Birželis!E52</f>
        <v>1483460.11</v>
      </c>
      <c r="F3" s="182">
        <f>Sausis!F3+Vasaris!F3+Kovas!F12+Balandis!F41+Birželis!F52</f>
        <v>192417</v>
      </c>
      <c r="G3" s="262">
        <v>31</v>
      </c>
      <c r="H3" s="188">
        <v>44911</v>
      </c>
      <c r="I3" s="206" t="s">
        <v>11</v>
      </c>
    </row>
    <row r="4" spans="1:9" ht="25.15" customHeight="1" x14ac:dyDescent="0.25">
      <c r="A4" s="192" t="s">
        <v>465</v>
      </c>
      <c r="B4" s="158" t="s">
        <v>15</v>
      </c>
      <c r="C4" s="158" t="s">
        <v>16</v>
      </c>
      <c r="D4" s="159" t="s">
        <v>17</v>
      </c>
      <c r="E4" s="181">
        <f>Sausis!E5+Vasaris!E6+Kovas!E10+Balandis!E22+Birželis!E50+Liepa!E41</f>
        <v>734953.61</v>
      </c>
      <c r="F4" s="182">
        <f>Sausis!F5+Vasaris!F6+Kovas!F10+Balandis!F22+Birželis!F50+Liepa!F41</f>
        <v>135277</v>
      </c>
      <c r="G4" s="263">
        <v>28</v>
      </c>
      <c r="H4" s="188">
        <v>44916</v>
      </c>
      <c r="I4" s="159" t="s">
        <v>18</v>
      </c>
    </row>
    <row r="5" spans="1:9" ht="25.35" customHeight="1" x14ac:dyDescent="0.25">
      <c r="A5" s="192" t="s">
        <v>466</v>
      </c>
      <c r="B5" s="260" t="s">
        <v>12</v>
      </c>
      <c r="C5" s="260" t="s">
        <v>12</v>
      </c>
      <c r="D5" s="159" t="s">
        <v>13</v>
      </c>
      <c r="E5" s="177">
        <f>Sausis!E4+Vasaris!E11+Kovas!E26</f>
        <v>720044.47</v>
      </c>
      <c r="F5" s="178">
        <f>Sausis!F4+Vasaris!F11+Kovas!F26</f>
        <v>109290</v>
      </c>
      <c r="G5" s="263">
        <v>15</v>
      </c>
      <c r="H5" s="188">
        <v>44925</v>
      </c>
      <c r="I5" s="237" t="s">
        <v>14</v>
      </c>
    </row>
    <row r="6" spans="1:9" ht="25.35" customHeight="1" x14ac:dyDescent="0.25">
      <c r="A6" s="192" t="s">
        <v>468</v>
      </c>
      <c r="B6" s="14" t="s">
        <v>870</v>
      </c>
      <c r="C6" s="14" t="s">
        <v>871</v>
      </c>
      <c r="D6" s="18" t="s">
        <v>60</v>
      </c>
      <c r="E6" s="15">
        <f>Liepa!E3</f>
        <v>635128.13</v>
      </c>
      <c r="F6" s="16">
        <f>Liepa!F3</f>
        <v>93201</v>
      </c>
      <c r="G6" s="269">
        <v>18</v>
      </c>
      <c r="H6" s="139">
        <v>45128</v>
      </c>
      <c r="I6" s="159" t="s">
        <v>24</v>
      </c>
    </row>
    <row r="7" spans="1:9" ht="25.35" customHeight="1" x14ac:dyDescent="0.25">
      <c r="A7" s="192" t="s">
        <v>469</v>
      </c>
      <c r="B7" s="158" t="s">
        <v>436</v>
      </c>
      <c r="C7" s="158" t="s">
        <v>437</v>
      </c>
      <c r="D7" s="159" t="s">
        <v>438</v>
      </c>
      <c r="E7" s="181">
        <f>Balandis!E3+Gegužė!E5+Birželis!E10+Liepa!E17</f>
        <v>589367.38</v>
      </c>
      <c r="F7" s="182">
        <f>Balandis!F3+Gegužė!F5+Birželis!F10+Liepa!F17</f>
        <v>108584</v>
      </c>
      <c r="G7" s="262">
        <v>34</v>
      </c>
      <c r="H7" s="186">
        <v>45023</v>
      </c>
      <c r="I7" s="237" t="s">
        <v>18</v>
      </c>
    </row>
    <row r="8" spans="1:9" ht="25.35" customHeight="1" x14ac:dyDescent="0.25">
      <c r="A8" s="192" t="s">
        <v>470</v>
      </c>
      <c r="B8" s="14" t="s">
        <v>879</v>
      </c>
      <c r="C8" s="14" t="s">
        <v>880</v>
      </c>
      <c r="D8" s="18" t="s">
        <v>60</v>
      </c>
      <c r="E8" s="15">
        <f>Liepa!E4</f>
        <v>467919.76</v>
      </c>
      <c r="F8" s="16">
        <f>Liepa!F4</f>
        <v>66655</v>
      </c>
      <c r="G8" s="269">
        <v>17</v>
      </c>
      <c r="H8" s="139">
        <v>45128</v>
      </c>
      <c r="I8" s="237" t="s">
        <v>18</v>
      </c>
    </row>
    <row r="9" spans="1:9" ht="25.35" customHeight="1" x14ac:dyDescent="0.25">
      <c r="A9" s="192" t="s">
        <v>471</v>
      </c>
      <c r="B9" s="158" t="s">
        <v>787</v>
      </c>
      <c r="C9" s="158" t="s">
        <v>788</v>
      </c>
      <c r="D9" s="159" t="s">
        <v>10</v>
      </c>
      <c r="E9" s="181">
        <f>Birželis!E4+Liepa!E6</f>
        <v>380406.1</v>
      </c>
      <c r="F9" s="182">
        <f>Birželis!F4+Liepa!F6</f>
        <v>74903</v>
      </c>
      <c r="G9" s="256">
        <v>29</v>
      </c>
      <c r="H9" s="186">
        <v>45093</v>
      </c>
      <c r="I9" s="237" t="s">
        <v>11</v>
      </c>
    </row>
    <row r="10" spans="1:9" ht="25.35" customHeight="1" x14ac:dyDescent="0.25">
      <c r="A10" s="192" t="s">
        <v>472</v>
      </c>
      <c r="B10" s="158" t="s">
        <v>683</v>
      </c>
      <c r="C10" s="158" t="s">
        <v>684</v>
      </c>
      <c r="D10" s="159" t="s">
        <v>10</v>
      </c>
      <c r="E10" s="181">
        <f>Gegužė!E4+Birželis!E6+Liepa!E24</f>
        <v>345634.42</v>
      </c>
      <c r="F10" s="182">
        <f>Gegužė!F4+Birželis!F6+Liepa!F24</f>
        <v>48283</v>
      </c>
      <c r="G10" s="262">
        <v>29</v>
      </c>
      <c r="H10" s="186">
        <v>45065</v>
      </c>
      <c r="I10" s="237" t="s">
        <v>18</v>
      </c>
    </row>
    <row r="11" spans="1:9" ht="25.35" customHeight="1" x14ac:dyDescent="0.25">
      <c r="A11" s="192" t="s">
        <v>473</v>
      </c>
      <c r="B11" s="158" t="s">
        <v>21</v>
      </c>
      <c r="C11" s="158" t="s">
        <v>22</v>
      </c>
      <c r="D11" s="159" t="s">
        <v>23</v>
      </c>
      <c r="E11" s="181">
        <f>Vasaris!E5+Kovas!E9+Balandis!E16+Birželis!E41</f>
        <v>326054.38999999996</v>
      </c>
      <c r="F11" s="182">
        <f>Vasaris!F5+Kovas!F9+Balandis!F16+Birželis!F41</f>
        <v>64695</v>
      </c>
      <c r="G11" s="263">
        <v>19</v>
      </c>
      <c r="H11" s="188">
        <v>44960</v>
      </c>
      <c r="I11" s="237" t="s">
        <v>24</v>
      </c>
    </row>
    <row r="12" spans="1:9" ht="25.35" customHeight="1" x14ac:dyDescent="0.25">
      <c r="A12" s="192" t="s">
        <v>474</v>
      </c>
      <c r="B12" s="158" t="s">
        <v>668</v>
      </c>
      <c r="C12" s="158" t="s">
        <v>669</v>
      </c>
      <c r="D12" s="159" t="s">
        <v>10</v>
      </c>
      <c r="E12" s="181">
        <f>Gegužė!E19+Birželis!E3+Table44678[[#This Row],[Pajamos 
]]</f>
        <v>324486.72000000003</v>
      </c>
      <c r="F12" s="182">
        <f>Gegužė!F19+Birželis!F3+Table44678[[#This Row],[Žiūrovų skaičius]]</f>
        <v>54773</v>
      </c>
      <c r="G12" s="262">
        <v>18</v>
      </c>
      <c r="H12" s="186">
        <v>45079</v>
      </c>
      <c r="I12" s="237" t="s">
        <v>46</v>
      </c>
    </row>
    <row r="13" spans="1:9" ht="25.35" customHeight="1" x14ac:dyDescent="0.25">
      <c r="A13" s="192" t="s">
        <v>475</v>
      </c>
      <c r="B13" s="158" t="s">
        <v>301</v>
      </c>
      <c r="C13" s="158" t="s">
        <v>302</v>
      </c>
      <c r="D13" s="159" t="s">
        <v>10</v>
      </c>
      <c r="E13" s="181">
        <f>Kovas!E4+Balandis!E4+Gegužė!E17</f>
        <v>322744.38</v>
      </c>
      <c r="F13" s="182">
        <f>Kovas!F4+Balandis!F4+Gegužė!F17</f>
        <v>44276</v>
      </c>
      <c r="G13" s="262">
        <v>17</v>
      </c>
      <c r="H13" s="188">
        <v>45009</v>
      </c>
      <c r="I13" s="237" t="s">
        <v>26</v>
      </c>
    </row>
    <row r="14" spans="1:9" ht="25.35" customHeight="1" x14ac:dyDescent="0.25">
      <c r="A14" s="192" t="s">
        <v>476</v>
      </c>
      <c r="B14" s="158" t="s">
        <v>681</v>
      </c>
      <c r="C14" s="158" t="s">
        <v>682</v>
      </c>
      <c r="D14" s="159" t="s">
        <v>10</v>
      </c>
      <c r="E14" s="181">
        <f>Gegužė!E3+Birželis!E12+Liepa!E21</f>
        <v>289863.83</v>
      </c>
      <c r="F14" s="182">
        <f>Gegužė!F3+Birželis!F12+Liepa!F21</f>
        <v>41258</v>
      </c>
      <c r="G14" s="262">
        <v>28</v>
      </c>
      <c r="H14" s="186">
        <v>45051</v>
      </c>
      <c r="I14" s="159" t="s">
        <v>11</v>
      </c>
    </row>
    <row r="15" spans="1:9" ht="25.35" customHeight="1" x14ac:dyDescent="0.25">
      <c r="A15" s="192" t="s">
        <v>477</v>
      </c>
      <c r="B15" s="158" t="s">
        <v>25</v>
      </c>
      <c r="C15" s="158" t="s">
        <v>25</v>
      </c>
      <c r="D15" s="159" t="s">
        <v>13</v>
      </c>
      <c r="E15" s="181">
        <f>Vasaris!E7+Kovas!E5+Balandis!E29+Gegužė!E33+Birželis!E27+Liepa!E53</f>
        <v>280867.53999999998</v>
      </c>
      <c r="F15" s="182">
        <f>Vasaris!F7+Kovas!F5+Balandis!F29+Gegužė!F33+Birželis!F27+Liepa!F53</f>
        <v>47280</v>
      </c>
      <c r="G15" s="263">
        <v>22</v>
      </c>
      <c r="H15" s="188">
        <v>44974</v>
      </c>
      <c r="I15" s="237" t="s">
        <v>26</v>
      </c>
    </row>
    <row r="16" spans="1:9" ht="25.15" customHeight="1" x14ac:dyDescent="0.25">
      <c r="A16" s="192" t="s">
        <v>478</v>
      </c>
      <c r="B16" s="158" t="s">
        <v>19</v>
      </c>
      <c r="C16" s="158" t="s">
        <v>19</v>
      </c>
      <c r="D16" s="159" t="s">
        <v>13</v>
      </c>
      <c r="E16" s="181">
        <f>Vasaris!E4+Kovas!E22+Balandis!E97</f>
        <v>252219.08</v>
      </c>
      <c r="F16" s="182">
        <f>Vasaris!F4+Kovas!F22+Balandis!F97</f>
        <v>38279</v>
      </c>
      <c r="G16" s="263">
        <v>14</v>
      </c>
      <c r="H16" s="188">
        <v>44960</v>
      </c>
      <c r="I16" s="237" t="s">
        <v>20</v>
      </c>
    </row>
    <row r="17" spans="1:9" ht="25.15" customHeight="1" x14ac:dyDescent="0.25">
      <c r="A17" s="192" t="s">
        <v>479</v>
      </c>
      <c r="B17" s="158" t="s">
        <v>462</v>
      </c>
      <c r="C17" s="158" t="s">
        <v>462</v>
      </c>
      <c r="D17" s="159" t="s">
        <v>13</v>
      </c>
      <c r="E17" s="181">
        <f>Balandis!E5+Gegužė!E6+Birželis!E14+Liepa!E26</f>
        <v>249419.61000000002</v>
      </c>
      <c r="F17" s="182">
        <f>Balandis!F5+Gegužė!F6+Birželis!F14+Liepa!F26</f>
        <v>49741</v>
      </c>
      <c r="G17" s="262">
        <v>16</v>
      </c>
      <c r="H17" s="186">
        <v>45037</v>
      </c>
      <c r="I17" s="237" t="s">
        <v>463</v>
      </c>
    </row>
    <row r="18" spans="1:9" ht="25.35" customHeight="1" x14ac:dyDescent="0.25">
      <c r="A18" s="192" t="s">
        <v>480</v>
      </c>
      <c r="B18" s="158" t="s">
        <v>350</v>
      </c>
      <c r="C18" s="158" t="s">
        <v>350</v>
      </c>
      <c r="D18" s="159" t="s">
        <v>13</v>
      </c>
      <c r="E18" s="181">
        <f>Kovas!E3+Balandis!E18+Gegužė!E28+Birželis!E25+Liepa!E27</f>
        <v>240413.22999999998</v>
      </c>
      <c r="F18" s="182">
        <f>Kovas!F3+Balandis!F18+Gegužė!F28+Birželis!F25+Liepa!F27</f>
        <v>37675</v>
      </c>
      <c r="G18" s="263">
        <v>19</v>
      </c>
      <c r="H18" s="188">
        <v>44988</v>
      </c>
      <c r="I18" s="237" t="s">
        <v>351</v>
      </c>
    </row>
    <row r="19" spans="1:9" ht="25.35" customHeight="1" x14ac:dyDescent="0.25">
      <c r="A19" s="192" t="s">
        <v>481</v>
      </c>
      <c r="B19" s="27" t="s">
        <v>901</v>
      </c>
      <c r="C19" s="27" t="s">
        <v>902</v>
      </c>
      <c r="D19" s="18" t="s">
        <v>693</v>
      </c>
      <c r="E19" s="15">
        <f>Liepa!E5</f>
        <v>189244.99</v>
      </c>
      <c r="F19" s="16">
        <f>Liepa!F5</f>
        <v>26644</v>
      </c>
      <c r="G19" s="269">
        <v>13</v>
      </c>
      <c r="H19" s="139">
        <v>45114</v>
      </c>
      <c r="I19" s="237" t="s">
        <v>46</v>
      </c>
    </row>
    <row r="20" spans="1:9" ht="25.35" customHeight="1" x14ac:dyDescent="0.25">
      <c r="A20" s="192" t="s">
        <v>482</v>
      </c>
      <c r="B20" s="196" t="s">
        <v>789</v>
      </c>
      <c r="C20" s="196" t="s">
        <v>790</v>
      </c>
      <c r="D20" s="159" t="s">
        <v>10</v>
      </c>
      <c r="E20" s="181">
        <f>Birželis!E5+Liepa!E13</f>
        <v>172019.87</v>
      </c>
      <c r="F20" s="182">
        <f>Birželis!F5+Liepa!F13</f>
        <v>26532</v>
      </c>
      <c r="G20" s="256">
        <v>24</v>
      </c>
      <c r="H20" s="186">
        <v>45086</v>
      </c>
      <c r="I20" s="237" t="s">
        <v>741</v>
      </c>
    </row>
    <row r="21" spans="1:9" ht="25.35" customHeight="1" x14ac:dyDescent="0.25">
      <c r="A21" s="192" t="s">
        <v>483</v>
      </c>
      <c r="B21" s="14" t="s">
        <v>881</v>
      </c>
      <c r="C21" s="14" t="s">
        <v>882</v>
      </c>
      <c r="D21" s="18" t="s">
        <v>10</v>
      </c>
      <c r="E21" s="15">
        <f>Liepa!E7</f>
        <v>148424.92000000001</v>
      </c>
      <c r="F21" s="16">
        <f>Liepa!F7</f>
        <v>21333</v>
      </c>
      <c r="G21" s="269">
        <v>17</v>
      </c>
      <c r="H21" s="139">
        <v>45121</v>
      </c>
      <c r="I21" s="237" t="s">
        <v>741</v>
      </c>
    </row>
    <row r="22" spans="1:9" ht="25.35" customHeight="1" x14ac:dyDescent="0.25">
      <c r="A22" s="192" t="s">
        <v>484</v>
      </c>
      <c r="B22" s="158" t="s">
        <v>27</v>
      </c>
      <c r="C22" s="158" t="s">
        <v>28</v>
      </c>
      <c r="D22" s="159" t="s">
        <v>10</v>
      </c>
      <c r="E22" s="181">
        <f>Vasaris!E8+Kovas!E31</f>
        <v>146640.38</v>
      </c>
      <c r="F22" s="182">
        <f>Vasaris!F8+Kovas!F31</f>
        <v>19191</v>
      </c>
      <c r="G22" s="263">
        <v>14</v>
      </c>
      <c r="H22" s="188">
        <v>44967</v>
      </c>
      <c r="I22" s="237" t="s">
        <v>24</v>
      </c>
    </row>
    <row r="23" spans="1:9" ht="25.35" customHeight="1" x14ac:dyDescent="0.25">
      <c r="A23" s="192" t="s">
        <v>485</v>
      </c>
      <c r="B23" s="162" t="s">
        <v>766</v>
      </c>
      <c r="C23" s="162" t="s">
        <v>766</v>
      </c>
      <c r="D23" s="159" t="s">
        <v>767</v>
      </c>
      <c r="E23" s="177">
        <f>Birželis!E59+Liepa!E8</f>
        <v>143914.92000000001</v>
      </c>
      <c r="F23" s="178">
        <f>Birželis!F59+Liepa!F8</f>
        <v>28481</v>
      </c>
      <c r="G23" s="256">
        <v>16</v>
      </c>
      <c r="H23" s="186">
        <v>45121</v>
      </c>
      <c r="I23" s="237" t="s">
        <v>26</v>
      </c>
    </row>
    <row r="24" spans="1:9" ht="25.35" customHeight="1" x14ac:dyDescent="0.25">
      <c r="A24" s="192" t="s">
        <v>486</v>
      </c>
      <c r="B24" s="162" t="s">
        <v>29</v>
      </c>
      <c r="C24" s="162" t="s">
        <v>30</v>
      </c>
      <c r="D24" s="159" t="s">
        <v>31</v>
      </c>
      <c r="E24" s="177">
        <f>Sausis!E6+Vasaris!E20+Kovas!E34+Balandis!E63+Birželis!E30+Liepa!E34</f>
        <v>139910.01</v>
      </c>
      <c r="F24" s="178">
        <f>Sausis!F6+Vasaris!F20+Kovas!F34+Balandis!F63+Birželis!F30+Liepa!F34</f>
        <v>29299</v>
      </c>
      <c r="G24" s="263">
        <v>25</v>
      </c>
      <c r="H24" s="188">
        <v>44925</v>
      </c>
      <c r="I24" s="237" t="s">
        <v>32</v>
      </c>
    </row>
    <row r="25" spans="1:9" ht="25.35" customHeight="1" x14ac:dyDescent="0.25">
      <c r="A25" s="192" t="s">
        <v>487</v>
      </c>
      <c r="B25" s="158" t="s">
        <v>33</v>
      </c>
      <c r="C25" s="158" t="s">
        <v>34</v>
      </c>
      <c r="D25" s="159" t="s">
        <v>10</v>
      </c>
      <c r="E25" s="181">
        <f>Vasaris!E9+Kovas!E20</f>
        <v>138551.31</v>
      </c>
      <c r="F25" s="182">
        <f>Vasaris!F9+Kovas!F20</f>
        <v>18918</v>
      </c>
      <c r="G25" s="263">
        <v>25</v>
      </c>
      <c r="H25" s="188">
        <v>44974</v>
      </c>
      <c r="I25" s="237" t="s">
        <v>11</v>
      </c>
    </row>
    <row r="26" spans="1:9" ht="25.35" customHeight="1" x14ac:dyDescent="0.25">
      <c r="A26" s="192" t="s">
        <v>488</v>
      </c>
      <c r="B26" s="162" t="s">
        <v>386</v>
      </c>
      <c r="C26" s="162" t="s">
        <v>387</v>
      </c>
      <c r="D26" s="159" t="s">
        <v>10</v>
      </c>
      <c r="E26" s="181">
        <f>Balandis!E6+Gegužė!E15+Birželis!E72</f>
        <v>136718.25</v>
      </c>
      <c r="F26" s="182">
        <f>Balandis!F6+Gegužė!F15+Birželis!F72</f>
        <v>19740</v>
      </c>
      <c r="G26" s="262">
        <v>14</v>
      </c>
      <c r="H26" s="186">
        <v>45023</v>
      </c>
      <c r="I26" s="237" t="s">
        <v>46</v>
      </c>
    </row>
    <row r="27" spans="1:9" ht="25.35" customHeight="1" x14ac:dyDescent="0.25">
      <c r="A27" s="192" t="s">
        <v>489</v>
      </c>
      <c r="B27" s="162" t="s">
        <v>90</v>
      </c>
      <c r="C27" s="162" t="s">
        <v>91</v>
      </c>
      <c r="D27" s="159" t="s">
        <v>10</v>
      </c>
      <c r="E27" s="181">
        <f>Vasaris!E24+Kovas!E7+Balandis!E20+Gegužė!E35+Birželis!E67</f>
        <v>130044.48000000001</v>
      </c>
      <c r="F27" s="182">
        <f>Vasaris!F24+Kovas!F7+Balandis!F20+Gegužė!F35+Birželis!F67</f>
        <v>20407</v>
      </c>
      <c r="G27" s="263">
        <v>14</v>
      </c>
      <c r="H27" s="188">
        <v>44981</v>
      </c>
      <c r="I27" s="237" t="s">
        <v>35</v>
      </c>
    </row>
    <row r="28" spans="1:9" ht="25.35" customHeight="1" x14ac:dyDescent="0.25">
      <c r="A28" s="192" t="s">
        <v>490</v>
      </c>
      <c r="B28" s="158" t="s">
        <v>36</v>
      </c>
      <c r="C28" s="162" t="s">
        <v>37</v>
      </c>
      <c r="D28" s="159" t="s">
        <v>10</v>
      </c>
      <c r="E28" s="181">
        <f>Vasaris!E10+Kovas!E21+Balandis!E72+Gegužė!E65</f>
        <v>126743.86</v>
      </c>
      <c r="F28" s="182">
        <f>Vasaris!F10+Kovas!F21+Balandis!F72+Gegužė!F65</f>
        <v>19150</v>
      </c>
      <c r="G28" s="263">
        <v>22</v>
      </c>
      <c r="H28" s="188">
        <v>44967</v>
      </c>
      <c r="I28" s="237" t="s">
        <v>38</v>
      </c>
    </row>
    <row r="29" spans="1:9" ht="25.35" customHeight="1" x14ac:dyDescent="0.25">
      <c r="A29" s="192" t="s">
        <v>491</v>
      </c>
      <c r="B29" s="268" t="s">
        <v>749</v>
      </c>
      <c r="C29" s="261" t="s">
        <v>750</v>
      </c>
      <c r="D29" s="159" t="s">
        <v>10</v>
      </c>
      <c r="E29" s="177">
        <f>Birželis!E9+Liepa!E11</f>
        <v>120805.70999999999</v>
      </c>
      <c r="F29" s="178">
        <f>Birželis!F9+Liepa!F11</f>
        <v>17462</v>
      </c>
      <c r="G29" s="256">
        <v>15</v>
      </c>
      <c r="H29" s="186">
        <v>45100</v>
      </c>
      <c r="I29" s="237" t="s">
        <v>46</v>
      </c>
    </row>
    <row r="30" spans="1:9" ht="25.35" customHeight="1" x14ac:dyDescent="0.25">
      <c r="A30" s="192" t="s">
        <v>492</v>
      </c>
      <c r="B30" s="162" t="s">
        <v>312</v>
      </c>
      <c r="C30" s="162" t="s">
        <v>356</v>
      </c>
      <c r="D30" s="159" t="s">
        <v>10</v>
      </c>
      <c r="E30" s="181">
        <f>Kovas!E6+Balandis!E26</f>
        <v>119881.64</v>
      </c>
      <c r="F30" s="182">
        <f>Kovas!F6+Balandis!F26</f>
        <v>16876</v>
      </c>
      <c r="G30" s="262">
        <v>18</v>
      </c>
      <c r="H30" s="188">
        <v>44995</v>
      </c>
      <c r="I30" s="159" t="s">
        <v>740</v>
      </c>
    </row>
    <row r="31" spans="1:9" ht="25.35" customHeight="1" x14ac:dyDescent="0.25">
      <c r="A31" s="192" t="s">
        <v>493</v>
      </c>
      <c r="B31" s="158" t="s">
        <v>795</v>
      </c>
      <c r="C31" s="158" t="s">
        <v>796</v>
      </c>
      <c r="D31" s="159" t="s">
        <v>10</v>
      </c>
      <c r="E31" s="177">
        <f>Birželis!E15+Liepa!E9</f>
        <v>112995.79</v>
      </c>
      <c r="F31" s="178">
        <f>Birželis!F15+Liepa!F9</f>
        <v>16680</v>
      </c>
      <c r="G31" s="256">
        <v>16</v>
      </c>
      <c r="H31" s="186">
        <v>45107</v>
      </c>
      <c r="I31" s="237" t="s">
        <v>11</v>
      </c>
    </row>
    <row r="32" spans="1:9" ht="25.35" customHeight="1" x14ac:dyDescent="0.25">
      <c r="A32" s="192" t="s">
        <v>494</v>
      </c>
      <c r="B32" s="158" t="s">
        <v>41</v>
      </c>
      <c r="C32" s="158" t="s">
        <v>42</v>
      </c>
      <c r="D32" s="159" t="s">
        <v>43</v>
      </c>
      <c r="E32" s="177">
        <f>Sausis!E15+Vasaris!E12+Kovas!E29</f>
        <v>102822.55</v>
      </c>
      <c r="F32" s="178">
        <f>Sausis!F15+Vasaris!F12+Kovas!F29</f>
        <v>15357</v>
      </c>
      <c r="G32" s="263">
        <v>17</v>
      </c>
      <c r="H32" s="188">
        <v>44953</v>
      </c>
      <c r="I32" s="237" t="s">
        <v>26</v>
      </c>
    </row>
    <row r="33" spans="1:9" ht="25.35" customHeight="1" x14ac:dyDescent="0.25">
      <c r="A33" s="192" t="s">
        <v>495</v>
      </c>
      <c r="B33" s="260" t="s">
        <v>39</v>
      </c>
      <c r="C33" s="158" t="s">
        <v>40</v>
      </c>
      <c r="D33" s="159" t="s">
        <v>10</v>
      </c>
      <c r="E33" s="177">
        <f>Sausis!E11+Vasaris!E14+Kovas!E38</f>
        <v>99529.040000000008</v>
      </c>
      <c r="F33" s="178">
        <f>Sausis!F11+Vasaris!F14+Kovas!F38</f>
        <v>15010</v>
      </c>
      <c r="G33" s="263">
        <v>19</v>
      </c>
      <c r="H33" s="188">
        <v>44946</v>
      </c>
      <c r="I33" s="237" t="s">
        <v>740</v>
      </c>
    </row>
    <row r="34" spans="1:9" ht="25.35" customHeight="1" x14ac:dyDescent="0.25">
      <c r="A34" s="192" t="s">
        <v>496</v>
      </c>
      <c r="B34" s="158" t="s">
        <v>685</v>
      </c>
      <c r="C34" s="158" t="s">
        <v>686</v>
      </c>
      <c r="D34" s="159" t="s">
        <v>10</v>
      </c>
      <c r="E34" s="181">
        <f>Gegužė!E12+Birželis!E8+Liepa!E22</f>
        <v>92572.74</v>
      </c>
      <c r="F34" s="182">
        <f>Gegužė!F12+Birželis!F8+Liepa!F22</f>
        <v>17633</v>
      </c>
      <c r="G34" s="262">
        <v>16</v>
      </c>
      <c r="H34" s="186">
        <v>45072</v>
      </c>
      <c r="I34" s="237" t="s">
        <v>11</v>
      </c>
    </row>
    <row r="35" spans="1:9" ht="25.35" customHeight="1" x14ac:dyDescent="0.25">
      <c r="A35" s="192" t="s">
        <v>497</v>
      </c>
      <c r="B35" s="260" t="s">
        <v>799</v>
      </c>
      <c r="C35" s="260" t="s">
        <v>800</v>
      </c>
      <c r="D35" s="159" t="s">
        <v>10</v>
      </c>
      <c r="E35" s="177">
        <f>Birželis!E22+Liepa!E10</f>
        <v>88088.78</v>
      </c>
      <c r="F35" s="178">
        <f>Birželis!F22+Liepa!F10</f>
        <v>18790</v>
      </c>
      <c r="G35" s="256">
        <v>19</v>
      </c>
      <c r="H35" s="186">
        <v>45107</v>
      </c>
      <c r="I35" s="237" t="s">
        <v>18</v>
      </c>
    </row>
    <row r="36" spans="1:9" ht="25.35" customHeight="1" x14ac:dyDescent="0.25">
      <c r="A36" s="192" t="s">
        <v>498</v>
      </c>
      <c r="B36" s="158" t="s">
        <v>303</v>
      </c>
      <c r="C36" s="158" t="s">
        <v>304</v>
      </c>
      <c r="D36" s="159" t="s">
        <v>10</v>
      </c>
      <c r="E36" s="181">
        <f>Kovas!E8+Balandis!E45</f>
        <v>84847.89</v>
      </c>
      <c r="F36" s="182">
        <f>Kovas!F8+Balandis!F45</f>
        <v>12395</v>
      </c>
      <c r="G36" s="262">
        <v>14</v>
      </c>
      <c r="H36" s="188">
        <v>44988</v>
      </c>
      <c r="I36" s="237" t="s">
        <v>24</v>
      </c>
    </row>
    <row r="37" spans="1:9" ht="25.35" customHeight="1" x14ac:dyDescent="0.25">
      <c r="A37" s="192" t="s">
        <v>499</v>
      </c>
      <c r="B37" s="260" t="s">
        <v>44</v>
      </c>
      <c r="C37" s="260" t="s">
        <v>45</v>
      </c>
      <c r="D37" s="159" t="s">
        <v>10</v>
      </c>
      <c r="E37" s="177">
        <f>Sausis!E7+Vasaris!E37+Kovas!E45</f>
        <v>84386.08</v>
      </c>
      <c r="F37" s="178">
        <f>Sausis!F7+Vasaris!F37+Kovas!F45</f>
        <v>13367</v>
      </c>
      <c r="G37" s="263">
        <v>16</v>
      </c>
      <c r="H37" s="188">
        <v>44916</v>
      </c>
      <c r="I37" s="206" t="s">
        <v>46</v>
      </c>
    </row>
    <row r="38" spans="1:9" ht="25.35" customHeight="1" x14ac:dyDescent="0.25">
      <c r="A38" s="192" t="s">
        <v>500</v>
      </c>
      <c r="B38" s="260" t="s">
        <v>47</v>
      </c>
      <c r="C38" s="260" t="s">
        <v>48</v>
      </c>
      <c r="D38" s="159" t="s">
        <v>10</v>
      </c>
      <c r="E38" s="181">
        <f>Sausis!E8+Vasaris!E34+Kovas!E67+Balandis!E78</f>
        <v>80545.62000000001</v>
      </c>
      <c r="F38" s="182">
        <f>Sausis!F8+Vasaris!F34+Kovas!F67+Balandis!F78</f>
        <v>12667</v>
      </c>
      <c r="G38" s="263">
        <v>16</v>
      </c>
      <c r="H38" s="188">
        <v>44932</v>
      </c>
      <c r="I38" s="273" t="s">
        <v>46</v>
      </c>
    </row>
    <row r="39" spans="1:9" ht="25.35" customHeight="1" x14ac:dyDescent="0.25">
      <c r="A39" s="192" t="s">
        <v>501</v>
      </c>
      <c r="B39" s="158" t="s">
        <v>791</v>
      </c>
      <c r="C39" s="158" t="s">
        <v>792</v>
      </c>
      <c r="D39" s="159" t="s">
        <v>316</v>
      </c>
      <c r="E39" s="177">
        <f>Birželis!E7+Liepa!E19</f>
        <v>77886.039999999994</v>
      </c>
      <c r="F39" s="178">
        <f>Birželis!F7+Liepa!F19</f>
        <v>12532</v>
      </c>
      <c r="G39" s="256">
        <v>15</v>
      </c>
      <c r="H39" s="186">
        <v>45079</v>
      </c>
      <c r="I39" s="237" t="s">
        <v>11</v>
      </c>
    </row>
    <row r="40" spans="1:9" ht="25.35" customHeight="1" x14ac:dyDescent="0.25">
      <c r="A40" s="192" t="s">
        <v>502</v>
      </c>
      <c r="B40" s="158" t="s">
        <v>389</v>
      </c>
      <c r="C40" s="158" t="s">
        <v>390</v>
      </c>
      <c r="D40" s="159" t="s">
        <v>391</v>
      </c>
      <c r="E40" s="181">
        <f>Balandis!E8+Gegužė!E8+Birželis!E55</f>
        <v>74288.55</v>
      </c>
      <c r="F40" s="182">
        <f>Balandis!F8+Gegužė!F8+Birželis!F55</f>
        <v>10671</v>
      </c>
      <c r="G40" s="262">
        <v>14</v>
      </c>
      <c r="H40" s="186">
        <v>45037</v>
      </c>
      <c r="I40" s="237" t="s">
        <v>392</v>
      </c>
    </row>
    <row r="41" spans="1:9" ht="25.35" customHeight="1" x14ac:dyDescent="0.25">
      <c r="A41" s="192" t="s">
        <v>503</v>
      </c>
      <c r="B41" s="261" t="s">
        <v>49</v>
      </c>
      <c r="C41" s="261" t="s">
        <v>50</v>
      </c>
      <c r="D41" s="159" t="s">
        <v>10</v>
      </c>
      <c r="E41" s="177">
        <f>Sausis!E9+Vasaris!E52</f>
        <v>73652.03</v>
      </c>
      <c r="F41" s="178">
        <f>Sausis!F9+Vasaris!F52</f>
        <v>11634</v>
      </c>
      <c r="G41" s="263">
        <v>14</v>
      </c>
      <c r="H41" s="188">
        <v>44939</v>
      </c>
      <c r="I41" s="237" t="s">
        <v>26</v>
      </c>
    </row>
    <row r="42" spans="1:9" ht="25.35" customHeight="1" x14ac:dyDescent="0.25">
      <c r="A42" s="192" t="s">
        <v>504</v>
      </c>
      <c r="B42" s="158" t="s">
        <v>72</v>
      </c>
      <c r="C42" s="158" t="s">
        <v>73</v>
      </c>
      <c r="D42" s="159" t="s">
        <v>23</v>
      </c>
      <c r="E42" s="181">
        <f>Vasaris!E17+Kovas!E13+Balandis!E38+Birželis!E39+Liepa!E38</f>
        <v>73532.079999999987</v>
      </c>
      <c r="F42" s="182">
        <f>Vasaris!F17+Kovas!F13+Balandis!F38+Birželis!F39+Liepa!F38</f>
        <v>15524</v>
      </c>
      <c r="G42" s="263">
        <v>20</v>
      </c>
      <c r="H42" s="188">
        <v>44981</v>
      </c>
      <c r="I42" s="237" t="s">
        <v>32</v>
      </c>
    </row>
    <row r="43" spans="1:9" ht="25.35" customHeight="1" x14ac:dyDescent="0.25">
      <c r="A43" s="192" t="s">
        <v>505</v>
      </c>
      <c r="B43" s="260" t="s">
        <v>51</v>
      </c>
      <c r="C43" s="260" t="s">
        <v>51</v>
      </c>
      <c r="D43" s="159" t="s">
        <v>10</v>
      </c>
      <c r="E43" s="181">
        <f>Sausis!E10+Vasaris!E70</f>
        <v>70291.849999999991</v>
      </c>
      <c r="F43" s="182">
        <f>Sausis!F10+Vasaris!F70</f>
        <v>11174</v>
      </c>
      <c r="G43" s="263">
        <v>13</v>
      </c>
      <c r="H43" s="188">
        <v>44939</v>
      </c>
      <c r="I43" s="237" t="s">
        <v>18</v>
      </c>
    </row>
    <row r="44" spans="1:9" ht="25.35" customHeight="1" x14ac:dyDescent="0.25">
      <c r="A44" s="192" t="s">
        <v>506</v>
      </c>
      <c r="B44" s="260" t="s">
        <v>52</v>
      </c>
      <c r="C44" s="260" t="s">
        <v>53</v>
      </c>
      <c r="D44" s="159" t="s">
        <v>54</v>
      </c>
      <c r="E44" s="177">
        <f>Sausis!E12+Vasaris!E22+Kovas!E56</f>
        <v>68340</v>
      </c>
      <c r="F44" s="178">
        <f>Sausis!F12+Vasaris!F22+Kovas!F56</f>
        <v>14088</v>
      </c>
      <c r="G44" s="263">
        <v>17</v>
      </c>
      <c r="H44" s="188">
        <v>44939</v>
      </c>
      <c r="I44" s="237" t="s">
        <v>55</v>
      </c>
    </row>
    <row r="45" spans="1:9" ht="25.35" customHeight="1" x14ac:dyDescent="0.25">
      <c r="A45" s="192" t="s">
        <v>507</v>
      </c>
      <c r="B45" s="158" t="s">
        <v>315</v>
      </c>
      <c r="C45" s="158" t="s">
        <v>314</v>
      </c>
      <c r="D45" s="159" t="s">
        <v>316</v>
      </c>
      <c r="E45" s="181">
        <f>Kovas!E32+Balandis!E7+Gegužė!E27</f>
        <v>68203.48000000001</v>
      </c>
      <c r="F45" s="182">
        <f>Kovas!F32+Balandis!F7+Gegužė!F27</f>
        <v>10276</v>
      </c>
      <c r="G45" s="262">
        <v>14</v>
      </c>
      <c r="H45" s="188">
        <v>45016</v>
      </c>
      <c r="I45" s="159" t="s">
        <v>740</v>
      </c>
    </row>
    <row r="46" spans="1:9" ht="25.15" customHeight="1" x14ac:dyDescent="0.25">
      <c r="A46" s="192" t="s">
        <v>508</v>
      </c>
      <c r="B46" s="158" t="s">
        <v>305</v>
      </c>
      <c r="C46" s="158" t="s">
        <v>306</v>
      </c>
      <c r="D46" s="159" t="s">
        <v>63</v>
      </c>
      <c r="E46" s="181">
        <f>Kovas!E11+Balandis!E21</f>
        <v>64538.64</v>
      </c>
      <c r="F46" s="182">
        <f>Kovas!F11+Balandis!F21</f>
        <v>11751</v>
      </c>
      <c r="G46" s="262">
        <v>16</v>
      </c>
      <c r="H46" s="188">
        <v>45002</v>
      </c>
      <c r="I46" s="237" t="s">
        <v>26</v>
      </c>
    </row>
    <row r="47" spans="1:9" ht="25.35" customHeight="1" x14ac:dyDescent="0.25">
      <c r="A47" s="192" t="s">
        <v>509</v>
      </c>
      <c r="B47" s="158" t="s">
        <v>751</v>
      </c>
      <c r="C47" s="158" t="s">
        <v>752</v>
      </c>
      <c r="D47" s="159" t="s">
        <v>10</v>
      </c>
      <c r="E47" s="177">
        <f>Birželis!E11+Liepa!E23</f>
        <v>62178.95</v>
      </c>
      <c r="F47" s="178">
        <f>Birželis!F11+Liepa!F23</f>
        <v>9868</v>
      </c>
      <c r="G47" s="256">
        <v>15</v>
      </c>
      <c r="H47" s="186">
        <v>45093</v>
      </c>
      <c r="I47" s="237" t="s">
        <v>24</v>
      </c>
    </row>
    <row r="48" spans="1:9" ht="24.75" customHeight="1" x14ac:dyDescent="0.25">
      <c r="A48" s="192" t="s">
        <v>510</v>
      </c>
      <c r="B48" s="158" t="s">
        <v>464</v>
      </c>
      <c r="C48" s="158" t="s">
        <v>270</v>
      </c>
      <c r="D48" s="159" t="s">
        <v>271</v>
      </c>
      <c r="E48" s="181">
        <f>Kovas!E16+Balandis!E14+Gegužė!E32+Birželis!E46+Liepa!E42</f>
        <v>61697.87000000001</v>
      </c>
      <c r="F48" s="182">
        <f>Kovas!F16+Balandis!F14+Gegužė!F32+Birželis!F46+Liepa!F42</f>
        <v>8307</v>
      </c>
      <c r="G48" s="262">
        <v>5</v>
      </c>
      <c r="H48" s="188">
        <v>45012</v>
      </c>
      <c r="I48" s="237" t="s">
        <v>38</v>
      </c>
    </row>
    <row r="49" spans="1:9" ht="25.35" customHeight="1" x14ac:dyDescent="0.25">
      <c r="A49" s="192" t="s">
        <v>511</v>
      </c>
      <c r="B49" s="158" t="s">
        <v>56</v>
      </c>
      <c r="C49" s="158" t="s">
        <v>56</v>
      </c>
      <c r="D49" s="159" t="s">
        <v>13</v>
      </c>
      <c r="E49" s="177">
        <f>Sausis!E13+Vasaris!E28+Kovas!E98</f>
        <v>61011.55999999999</v>
      </c>
      <c r="F49" s="178">
        <f>Sausis!F13+Vasaris!F28+Kovas!F98</f>
        <v>9370</v>
      </c>
      <c r="G49" s="263">
        <v>23</v>
      </c>
      <c r="H49" s="188">
        <v>44946</v>
      </c>
      <c r="I49" s="265" t="s">
        <v>57</v>
      </c>
    </row>
    <row r="50" spans="1:9" ht="25.35" customHeight="1" x14ac:dyDescent="0.25">
      <c r="A50" s="192" t="s">
        <v>512</v>
      </c>
      <c r="B50" s="158" t="s">
        <v>793</v>
      </c>
      <c r="C50" s="158" t="s">
        <v>794</v>
      </c>
      <c r="D50" s="159" t="s">
        <v>10</v>
      </c>
      <c r="E50" s="177">
        <f>Birželis!E13+Liepa!E16</f>
        <v>55973.780000000006</v>
      </c>
      <c r="F50" s="178">
        <f>Birželis!F13+Liepa!F16</f>
        <v>8994</v>
      </c>
      <c r="G50" s="256">
        <v>18</v>
      </c>
      <c r="H50" s="188">
        <v>45086</v>
      </c>
      <c r="I50" s="237" t="s">
        <v>18</v>
      </c>
    </row>
    <row r="51" spans="1:9" ht="25.35" customHeight="1" x14ac:dyDescent="0.25">
      <c r="A51" s="192" t="s">
        <v>513</v>
      </c>
      <c r="B51" s="158" t="s">
        <v>393</v>
      </c>
      <c r="C51" s="158" t="s">
        <v>393</v>
      </c>
      <c r="D51" s="159" t="s">
        <v>10</v>
      </c>
      <c r="E51" s="181">
        <f>Balandis!E10+Gegužė!E21+Birželis!E91+Liepa!E45</f>
        <v>53829.729999999996</v>
      </c>
      <c r="F51" s="182">
        <f>Balandis!F10+Gegužė!F21+Birželis!F91+Liepa!F45</f>
        <v>8647</v>
      </c>
      <c r="G51" s="262">
        <v>16</v>
      </c>
      <c r="H51" s="186">
        <v>45030</v>
      </c>
      <c r="I51" s="237" t="s">
        <v>392</v>
      </c>
    </row>
    <row r="52" spans="1:9" ht="25.35" customHeight="1" x14ac:dyDescent="0.25">
      <c r="A52" s="192" t="s">
        <v>514</v>
      </c>
      <c r="B52" s="158" t="s">
        <v>449</v>
      </c>
      <c r="C52" s="158" t="s">
        <v>449</v>
      </c>
      <c r="D52" s="159" t="s">
        <v>450</v>
      </c>
      <c r="E52" s="181">
        <f>Balandis!E9+Gegužė!E22+Birželis!E74</f>
        <v>53104</v>
      </c>
      <c r="F52" s="182">
        <f>Balandis!F9+Gegužė!F22+Birželis!F74</f>
        <v>8034</v>
      </c>
      <c r="G52" s="262">
        <v>17</v>
      </c>
      <c r="H52" s="186">
        <v>45030</v>
      </c>
      <c r="I52" s="206" t="s">
        <v>55</v>
      </c>
    </row>
    <row r="53" spans="1:9" ht="25.35" customHeight="1" x14ac:dyDescent="0.25">
      <c r="A53" s="192" t="s">
        <v>515</v>
      </c>
      <c r="B53" s="158" t="s">
        <v>74</v>
      </c>
      <c r="C53" s="158" t="s">
        <v>75</v>
      </c>
      <c r="D53" s="159" t="s">
        <v>10</v>
      </c>
      <c r="E53" s="181">
        <f>Vasaris!E18+Kovas!E17+Balandis!E102</f>
        <v>48868.7</v>
      </c>
      <c r="F53" s="182">
        <f>Vasaris!F18+Kovas!F17+Balandis!F102</f>
        <v>7934</v>
      </c>
      <c r="G53" s="263">
        <v>12</v>
      </c>
      <c r="H53" s="188">
        <v>44981</v>
      </c>
      <c r="I53" s="206" t="s">
        <v>46</v>
      </c>
    </row>
    <row r="54" spans="1:9" ht="25.35" customHeight="1" x14ac:dyDescent="0.25">
      <c r="A54" s="192" t="s">
        <v>516</v>
      </c>
      <c r="B54" s="158" t="s">
        <v>396</v>
      </c>
      <c r="C54" s="158" t="s">
        <v>395</v>
      </c>
      <c r="D54" s="159" t="s">
        <v>397</v>
      </c>
      <c r="E54" s="181">
        <f>Balandis!E17+Gegužė!E7</f>
        <v>47928.22</v>
      </c>
      <c r="F54" s="182">
        <f>Balandis!F17+Gegužė!F7</f>
        <v>6685</v>
      </c>
      <c r="G54" s="262">
        <v>15</v>
      </c>
      <c r="H54" s="186">
        <v>45044</v>
      </c>
      <c r="I54" s="206" t="s">
        <v>26</v>
      </c>
    </row>
    <row r="55" spans="1:9" ht="25.35" customHeight="1" x14ac:dyDescent="0.25">
      <c r="A55" s="192" t="s">
        <v>517</v>
      </c>
      <c r="B55" s="158" t="s">
        <v>263</v>
      </c>
      <c r="C55" s="158" t="s">
        <v>267</v>
      </c>
      <c r="D55" s="159" t="s">
        <v>269</v>
      </c>
      <c r="E55" s="181">
        <f>Kovas!E19+Balandis!E19+Gegužė!E36+Birželis!E60+Liepa!E44</f>
        <v>46504</v>
      </c>
      <c r="F55" s="182">
        <f>Kovas!F19+Balandis!F19+Gegužė!F36+Birželis!F60+Liepa!F44</f>
        <v>5458</v>
      </c>
      <c r="G55" s="262">
        <v>19</v>
      </c>
      <c r="H55" s="188">
        <v>45012</v>
      </c>
      <c r="I55" s="267" t="s">
        <v>38</v>
      </c>
    </row>
    <row r="56" spans="1:9" ht="25.35" customHeight="1" x14ac:dyDescent="0.25">
      <c r="A56" s="192" t="s">
        <v>518</v>
      </c>
      <c r="B56" s="158" t="s">
        <v>307</v>
      </c>
      <c r="C56" s="158" t="s">
        <v>308</v>
      </c>
      <c r="D56" s="159" t="s">
        <v>10</v>
      </c>
      <c r="E56" s="181">
        <f>Kovas!E14+Balandis!E37</f>
        <v>46034.58</v>
      </c>
      <c r="F56" s="182">
        <f>Kovas!F14+Balandis!F37</f>
        <v>7393</v>
      </c>
      <c r="G56" s="262">
        <v>15</v>
      </c>
      <c r="H56" s="188">
        <v>45002</v>
      </c>
      <c r="I56" s="237" t="s">
        <v>24</v>
      </c>
    </row>
    <row r="57" spans="1:9" ht="25.35" customHeight="1" x14ac:dyDescent="0.25">
      <c r="A57" s="192" t="s">
        <v>519</v>
      </c>
      <c r="B57" s="162" t="s">
        <v>365</v>
      </c>
      <c r="C57" s="162" t="s">
        <v>364</v>
      </c>
      <c r="D57" s="163" t="s">
        <v>63</v>
      </c>
      <c r="E57" s="197">
        <f>Balandis!E23+Gegužė!E13+Birželis!E17+Liepa!E29</f>
        <v>45562.84</v>
      </c>
      <c r="F57" s="198">
        <f>Balandis!F23+Gegužė!F13+Birželis!F17+Liepa!F29</f>
        <v>9471</v>
      </c>
      <c r="G57" s="264">
        <v>19</v>
      </c>
      <c r="H57" s="186">
        <v>45045</v>
      </c>
      <c r="I57" s="206" t="s">
        <v>32</v>
      </c>
    </row>
    <row r="58" spans="1:9" ht="25.35" customHeight="1" x14ac:dyDescent="0.25">
      <c r="A58" s="192" t="s">
        <v>520</v>
      </c>
      <c r="B58" s="266" t="s">
        <v>61</v>
      </c>
      <c r="C58" s="266" t="s">
        <v>62</v>
      </c>
      <c r="D58" s="163" t="s">
        <v>63</v>
      </c>
      <c r="E58" s="190">
        <f>Sausis!E14+Vasaris!E31+Kovas!E44+Balandis!E58+Birželis!E92+Liepa!E50</f>
        <v>45453.789999999994</v>
      </c>
      <c r="F58" s="191">
        <f>Sausis!F14+Vasaris!F31+Kovas!F44+Balandis!F58+Birželis!F92+Liepa!F50</f>
        <v>7426</v>
      </c>
      <c r="G58" s="259">
        <v>17</v>
      </c>
      <c r="H58" s="188">
        <v>44932</v>
      </c>
      <c r="I58" s="265" t="s">
        <v>32</v>
      </c>
    </row>
    <row r="59" spans="1:9" ht="25.35" customHeight="1" x14ac:dyDescent="0.25">
      <c r="A59" s="192" t="s">
        <v>521</v>
      </c>
      <c r="B59" s="162" t="s">
        <v>58</v>
      </c>
      <c r="C59" s="162" t="s">
        <v>59</v>
      </c>
      <c r="D59" s="163" t="s">
        <v>60</v>
      </c>
      <c r="E59" s="197">
        <f>Vasaris!E13+Kovas!E76</f>
        <v>43367.549999999996</v>
      </c>
      <c r="F59" s="198">
        <f>Vasaris!F13+Kovas!F76</f>
        <v>6386</v>
      </c>
      <c r="G59" s="274">
        <v>10</v>
      </c>
      <c r="H59" s="188">
        <v>44967</v>
      </c>
      <c r="I59" s="206" t="s">
        <v>26</v>
      </c>
    </row>
    <row r="60" spans="1:9" ht="25.35" customHeight="1" x14ac:dyDescent="0.25">
      <c r="A60" s="192" t="s">
        <v>522</v>
      </c>
      <c r="B60" s="162" t="s">
        <v>343</v>
      </c>
      <c r="C60" s="162" t="s">
        <v>344</v>
      </c>
      <c r="D60" s="163" t="s">
        <v>54</v>
      </c>
      <c r="E60" s="197">
        <f>Kovas!E40+Balandis!E11</f>
        <v>40643.279999999999</v>
      </c>
      <c r="F60" s="198">
        <f>Kovas!F40+Balandis!F11</f>
        <v>8289</v>
      </c>
      <c r="G60" s="264">
        <v>13</v>
      </c>
      <c r="H60" s="188">
        <v>45016</v>
      </c>
      <c r="I60" s="206" t="s">
        <v>342</v>
      </c>
    </row>
    <row r="61" spans="1:9" ht="25.35" customHeight="1" x14ac:dyDescent="0.25">
      <c r="A61" s="192" t="s">
        <v>523</v>
      </c>
      <c r="B61" s="162" t="s">
        <v>76</v>
      </c>
      <c r="C61" s="162" t="s">
        <v>77</v>
      </c>
      <c r="D61" s="163" t="s">
        <v>10</v>
      </c>
      <c r="E61" s="197">
        <f>Vasaris!E19+Kovas!E23</f>
        <v>38417.17</v>
      </c>
      <c r="F61" s="198">
        <f>Vasaris!F19+Kovas!F23</f>
        <v>5285</v>
      </c>
      <c r="G61" s="274">
        <v>14</v>
      </c>
      <c r="H61" s="188">
        <v>44981</v>
      </c>
      <c r="I61" s="206" t="s">
        <v>18</v>
      </c>
    </row>
    <row r="62" spans="1:9" ht="25.35" customHeight="1" x14ac:dyDescent="0.25">
      <c r="A62" s="192" t="s">
        <v>524</v>
      </c>
      <c r="B62" s="162" t="s">
        <v>394</v>
      </c>
      <c r="C62" s="162" t="s">
        <v>394</v>
      </c>
      <c r="D62" s="163" t="s">
        <v>133</v>
      </c>
      <c r="E62" s="197">
        <f>Balandis!E13+Gegužė!E25+Birželis!E76+Liepa!E67</f>
        <v>35768.74</v>
      </c>
      <c r="F62" s="198">
        <f>Balandis!F13+Gegužė!F25+Birželis!F76+Liepa!F67</f>
        <v>5616</v>
      </c>
      <c r="G62" s="264">
        <v>12</v>
      </c>
      <c r="H62" s="186">
        <v>45030</v>
      </c>
      <c r="I62" s="206" t="s">
        <v>46</v>
      </c>
    </row>
    <row r="63" spans="1:9" ht="25.35" customHeight="1" x14ac:dyDescent="0.25">
      <c r="A63" s="192" t="s">
        <v>525</v>
      </c>
      <c r="B63" s="162" t="s">
        <v>64</v>
      </c>
      <c r="C63" s="162" t="s">
        <v>65</v>
      </c>
      <c r="D63" s="163" t="s">
        <v>66</v>
      </c>
      <c r="E63" s="197">
        <f>Vasaris!E15+Kovas!E33+Balandis!E66+Gegužė!E84</f>
        <v>35512.9</v>
      </c>
      <c r="F63" s="198">
        <f>Vasaris!F15+Kovas!F33+Balandis!F66+Gegužė!F84</f>
        <v>5704</v>
      </c>
      <c r="G63" s="274">
        <v>18</v>
      </c>
      <c r="H63" s="188">
        <v>44960</v>
      </c>
      <c r="I63" s="206" t="s">
        <v>11</v>
      </c>
    </row>
    <row r="64" spans="1:9" ht="25.35" customHeight="1" x14ac:dyDescent="0.25">
      <c r="A64" s="192" t="s">
        <v>526</v>
      </c>
      <c r="B64" s="162" t="s">
        <v>359</v>
      </c>
      <c r="C64" s="162" t="s">
        <v>358</v>
      </c>
      <c r="D64" s="163" t="s">
        <v>10</v>
      </c>
      <c r="E64" s="197">
        <f>Balandis!E12+Gegužė!E58</f>
        <v>33742.619999999995</v>
      </c>
      <c r="F64" s="198">
        <f>Balandis!F12+Gegužė!F58</f>
        <v>5143</v>
      </c>
      <c r="G64" s="264">
        <v>17</v>
      </c>
      <c r="H64" s="186">
        <v>45023</v>
      </c>
      <c r="I64" s="206" t="s">
        <v>32</v>
      </c>
    </row>
    <row r="65" spans="1:9" ht="25.35" customHeight="1" x14ac:dyDescent="0.25">
      <c r="A65" s="192" t="s">
        <v>527</v>
      </c>
      <c r="B65" s="162" t="s">
        <v>899</v>
      </c>
      <c r="C65" s="162" t="s">
        <v>900</v>
      </c>
      <c r="D65" s="22" t="s">
        <v>895</v>
      </c>
      <c r="E65" s="25">
        <f>Liepa!E14</f>
        <v>33727</v>
      </c>
      <c r="F65" s="26">
        <f>Liepa!F14</f>
        <v>7169</v>
      </c>
      <c r="G65" s="270">
        <v>15</v>
      </c>
      <c r="H65" s="139">
        <v>45128</v>
      </c>
      <c r="I65" s="159" t="s">
        <v>55</v>
      </c>
    </row>
    <row r="66" spans="1:9" ht="25.35" customHeight="1" x14ac:dyDescent="0.25">
      <c r="A66" s="192" t="s">
        <v>528</v>
      </c>
      <c r="B66" s="162" t="s">
        <v>329</v>
      </c>
      <c r="C66" s="162">
        <v>65</v>
      </c>
      <c r="D66" s="163" t="s">
        <v>10</v>
      </c>
      <c r="E66" s="197">
        <f>Kovas!E35+Balandis!E15</f>
        <v>33405.53</v>
      </c>
      <c r="F66" s="198">
        <f>Kovas!F35+Balandis!F15</f>
        <v>5110</v>
      </c>
      <c r="G66" s="264">
        <v>13</v>
      </c>
      <c r="H66" s="188">
        <v>45016</v>
      </c>
      <c r="I66" s="206" t="s">
        <v>46</v>
      </c>
    </row>
    <row r="67" spans="1:9" ht="25.35" customHeight="1" x14ac:dyDescent="0.25">
      <c r="A67" s="192" t="s">
        <v>529</v>
      </c>
      <c r="B67" s="162" t="s">
        <v>660</v>
      </c>
      <c r="C67" s="162" t="s">
        <v>661</v>
      </c>
      <c r="D67" s="163" t="s">
        <v>10</v>
      </c>
      <c r="E67" s="197">
        <f>Gegužė!E9+Birželis!E20</f>
        <v>30808.97</v>
      </c>
      <c r="F67" s="198">
        <f>Gegužė!F9+Birželis!F20</f>
        <v>6617</v>
      </c>
      <c r="G67" s="264">
        <v>19</v>
      </c>
      <c r="H67" s="186">
        <v>45058</v>
      </c>
      <c r="I67" s="206" t="s">
        <v>26</v>
      </c>
    </row>
    <row r="68" spans="1:9" ht="25.35" customHeight="1" x14ac:dyDescent="0.25">
      <c r="A68" s="192" t="s">
        <v>530</v>
      </c>
      <c r="B68" s="162" t="s">
        <v>309</v>
      </c>
      <c r="C68" s="162" t="s">
        <v>310</v>
      </c>
      <c r="D68" s="163" t="s">
        <v>10</v>
      </c>
      <c r="E68" s="197">
        <f>Kovas!E15</f>
        <v>30168.27</v>
      </c>
      <c r="F68" s="198">
        <f>Kovas!F15</f>
        <v>4420</v>
      </c>
      <c r="G68" s="264">
        <v>16</v>
      </c>
      <c r="H68" s="188">
        <v>44995</v>
      </c>
      <c r="I68" s="159" t="s">
        <v>311</v>
      </c>
    </row>
    <row r="69" spans="1:9" ht="25.35" customHeight="1" x14ac:dyDescent="0.25">
      <c r="A69" s="192" t="s">
        <v>531</v>
      </c>
      <c r="B69" s="162" t="s">
        <v>67</v>
      </c>
      <c r="C69" s="162" t="s">
        <v>68</v>
      </c>
      <c r="D69" s="163" t="s">
        <v>10</v>
      </c>
      <c r="E69" s="190">
        <f>Sausis!E17+Vasaris!E25+Kovas!E59</f>
        <v>28815.18</v>
      </c>
      <c r="F69" s="191">
        <f>Sausis!F17+Vasaris!F25+Kovas!F59</f>
        <v>4900</v>
      </c>
      <c r="G69" s="274">
        <v>18</v>
      </c>
      <c r="H69" s="188">
        <v>44953</v>
      </c>
      <c r="I69" s="206" t="s">
        <v>26</v>
      </c>
    </row>
    <row r="70" spans="1:9" ht="25.35" customHeight="1" x14ac:dyDescent="0.25">
      <c r="A70" s="192" t="s">
        <v>532</v>
      </c>
      <c r="B70" s="261" t="s">
        <v>340</v>
      </c>
      <c r="C70" s="261" t="s">
        <v>341</v>
      </c>
      <c r="D70" s="163" t="s">
        <v>131</v>
      </c>
      <c r="E70" s="197">
        <f>Kovas!E18+Balandis!E68</f>
        <v>26765</v>
      </c>
      <c r="F70" s="198">
        <f>Kovas!F18+Balandis!F68</f>
        <v>5701</v>
      </c>
      <c r="G70" s="264">
        <v>18</v>
      </c>
      <c r="H70" s="188">
        <v>44988</v>
      </c>
      <c r="I70" s="267" t="s">
        <v>55</v>
      </c>
    </row>
    <row r="71" spans="1:9" ht="25.15" customHeight="1" x14ac:dyDescent="0.25">
      <c r="A71" s="192" t="s">
        <v>533</v>
      </c>
      <c r="B71" s="162" t="s">
        <v>78</v>
      </c>
      <c r="C71" s="162" t="s">
        <v>78</v>
      </c>
      <c r="D71" s="163" t="s">
        <v>13</v>
      </c>
      <c r="E71" s="190">
        <f>Sausis!E20+Vasaris!E26+Kovas!E68+Balandis!E108</f>
        <v>25071.300000000003</v>
      </c>
      <c r="F71" s="191">
        <f>Sausis!F20+Vasaris!F26+Kovas!F68+Balandis!F108</f>
        <v>4185</v>
      </c>
      <c r="G71" s="274">
        <v>17</v>
      </c>
      <c r="H71" s="188">
        <v>44953</v>
      </c>
      <c r="I71" s="206" t="s">
        <v>79</v>
      </c>
    </row>
    <row r="72" spans="1:9" ht="25.35" customHeight="1" x14ac:dyDescent="0.25">
      <c r="A72" s="192" t="s">
        <v>534</v>
      </c>
      <c r="B72" s="162" t="s">
        <v>704</v>
      </c>
      <c r="C72" s="162" t="s">
        <v>705</v>
      </c>
      <c r="D72" s="163" t="s">
        <v>63</v>
      </c>
      <c r="E72" s="197">
        <f>Gegužė!E14+Birželis!E24+Liepa!E37</f>
        <v>24366.419999999995</v>
      </c>
      <c r="F72" s="198">
        <f>Gegužė!F14+Birželis!F24+Liepa!F37</f>
        <v>5822</v>
      </c>
      <c r="G72" s="271">
        <v>16</v>
      </c>
      <c r="H72" s="186">
        <v>45051</v>
      </c>
      <c r="I72" s="206" t="s">
        <v>147</v>
      </c>
    </row>
    <row r="73" spans="1:9" ht="25.35" customHeight="1" x14ac:dyDescent="0.25">
      <c r="A73" s="192" t="s">
        <v>535</v>
      </c>
      <c r="B73" s="158" t="s">
        <v>69</v>
      </c>
      <c r="C73" s="158" t="s">
        <v>70</v>
      </c>
      <c r="D73" s="163" t="s">
        <v>10</v>
      </c>
      <c r="E73" s="197">
        <f>Vasaris!E16</f>
        <v>23254.21</v>
      </c>
      <c r="F73" s="198">
        <f>Vasaris!F16</f>
        <v>3368</v>
      </c>
      <c r="G73" s="274">
        <v>10</v>
      </c>
      <c r="H73" s="188">
        <v>44967</v>
      </c>
      <c r="I73" s="275" t="s">
        <v>11</v>
      </c>
    </row>
    <row r="74" spans="1:9" ht="25.35" customHeight="1" x14ac:dyDescent="0.25">
      <c r="A74" s="192" t="s">
        <v>536</v>
      </c>
      <c r="B74" s="196" t="s">
        <v>261</v>
      </c>
      <c r="C74" s="196" t="s">
        <v>266</v>
      </c>
      <c r="D74" s="163" t="s">
        <v>278</v>
      </c>
      <c r="E74" s="197">
        <f>Kovas!E24+Balandis!E31+Gegužė!E68+Birželis!E81</f>
        <v>23068.510000000002</v>
      </c>
      <c r="F74" s="198">
        <f>Kovas!F24+Balandis!F31+Gegužė!F68+Birželis!F81</f>
        <v>2613</v>
      </c>
      <c r="G74" s="264">
        <v>12</v>
      </c>
      <c r="H74" s="188">
        <v>45012</v>
      </c>
      <c r="I74" s="267" t="s">
        <v>38</v>
      </c>
    </row>
    <row r="75" spans="1:9" ht="25.35" customHeight="1" x14ac:dyDescent="0.25">
      <c r="A75" s="192" t="s">
        <v>537</v>
      </c>
      <c r="B75" s="196" t="s">
        <v>662</v>
      </c>
      <c r="C75" s="162" t="s">
        <v>663</v>
      </c>
      <c r="D75" s="163" t="s">
        <v>10</v>
      </c>
      <c r="E75" s="197">
        <f>Gegužė!E10+Birželis!E70</f>
        <v>22982.47</v>
      </c>
      <c r="F75" s="198">
        <f>Gegužė!F10+Birželis!F70</f>
        <v>3567</v>
      </c>
      <c r="G75" s="264">
        <v>16</v>
      </c>
      <c r="H75" s="186">
        <v>45058</v>
      </c>
      <c r="I75" s="206" t="s">
        <v>26</v>
      </c>
    </row>
    <row r="76" spans="1:9" ht="25.35" customHeight="1" x14ac:dyDescent="0.25">
      <c r="A76" s="192" t="s">
        <v>538</v>
      </c>
      <c r="B76" s="158" t="s">
        <v>98</v>
      </c>
      <c r="C76" s="158" t="s">
        <v>99</v>
      </c>
      <c r="D76" s="159" t="s">
        <v>10</v>
      </c>
      <c r="E76" s="181">
        <f>Vasaris!E27+Kovas!E27+Balandis!E77</f>
        <v>21974</v>
      </c>
      <c r="F76" s="182">
        <f>Vasaris!F27+Kovas!F27+Balandis!F77</f>
        <v>3227</v>
      </c>
      <c r="G76" s="263">
        <v>11</v>
      </c>
      <c r="H76" s="188">
        <v>44981</v>
      </c>
      <c r="I76" s="206" t="s">
        <v>55</v>
      </c>
    </row>
    <row r="77" spans="1:9" ht="25.35" customHeight="1" x14ac:dyDescent="0.25">
      <c r="A77" s="192" t="s">
        <v>539</v>
      </c>
      <c r="B77" s="157" t="s">
        <v>80</v>
      </c>
      <c r="C77" s="157" t="s">
        <v>354</v>
      </c>
      <c r="D77" s="159" t="s">
        <v>81</v>
      </c>
      <c r="E77" s="177">
        <f>Sausis!E18+Vasaris!E32+Kovas!E47+Balandis!E104+Gegužė!E73+Birželis!E63+Liepa!E51</f>
        <v>21695.09</v>
      </c>
      <c r="F77" s="178">
        <f>Sausis!F18+Vasaris!F32+Kovas!F47+Balandis!F104+Gegužė!F73+Birželis!F63+Liepa!F51</f>
        <v>3293</v>
      </c>
      <c r="G77" s="256">
        <v>6</v>
      </c>
      <c r="H77" s="188">
        <v>44939</v>
      </c>
      <c r="I77" s="206" t="s">
        <v>82</v>
      </c>
    </row>
    <row r="78" spans="1:9" ht="25.35" customHeight="1" x14ac:dyDescent="0.25">
      <c r="A78" s="192" t="s">
        <v>540</v>
      </c>
      <c r="B78" s="162" t="s">
        <v>664</v>
      </c>
      <c r="C78" s="162" t="s">
        <v>665</v>
      </c>
      <c r="D78" s="163" t="s">
        <v>10</v>
      </c>
      <c r="E78" s="197">
        <f>Gegužė!E11+Birželis!E93</f>
        <v>21604.17</v>
      </c>
      <c r="F78" s="198">
        <f>Gegužė!F11+Birželis!F93</f>
        <v>3184</v>
      </c>
      <c r="G78" s="264">
        <v>16</v>
      </c>
      <c r="H78" s="186">
        <v>45058</v>
      </c>
      <c r="I78" s="206" t="s">
        <v>46</v>
      </c>
    </row>
    <row r="79" spans="1:9" ht="25.35" customHeight="1" x14ac:dyDescent="0.25">
      <c r="A79" s="192" t="s">
        <v>541</v>
      </c>
      <c r="B79" s="162" t="s">
        <v>272</v>
      </c>
      <c r="C79" s="162" t="s">
        <v>272</v>
      </c>
      <c r="D79" s="163" t="s">
        <v>275</v>
      </c>
      <c r="E79" s="197">
        <f>Kovas!E25+Balandis!E34+Gegužė!E81+Birželis!E86</f>
        <v>19399.440000000006</v>
      </c>
      <c r="F79" s="198">
        <f>Kovas!F25+Balandis!F34+Gegužė!F81+Birželis!F86</f>
        <v>2225</v>
      </c>
      <c r="G79" s="264">
        <v>23</v>
      </c>
      <c r="H79" s="188">
        <v>45012</v>
      </c>
      <c r="I79" s="267" t="s">
        <v>38</v>
      </c>
    </row>
    <row r="80" spans="1:9" ht="25.35" customHeight="1" x14ac:dyDescent="0.25">
      <c r="A80" s="192" t="s">
        <v>542</v>
      </c>
      <c r="B80" s="158" t="s">
        <v>666</v>
      </c>
      <c r="C80" s="158" t="s">
        <v>667</v>
      </c>
      <c r="D80" s="163" t="s">
        <v>10</v>
      </c>
      <c r="E80" s="197">
        <f>Gegužė!E16+Birželis!E19</f>
        <v>18592.11</v>
      </c>
      <c r="F80" s="198">
        <f>Gegužė!F16+Birželis!F19</f>
        <v>3171</v>
      </c>
      <c r="G80" s="264">
        <v>16</v>
      </c>
      <c r="H80" s="186">
        <v>45072</v>
      </c>
      <c r="I80" s="206" t="s">
        <v>26</v>
      </c>
    </row>
    <row r="81" spans="1:9" ht="25.35" customHeight="1" x14ac:dyDescent="0.25">
      <c r="A81" s="192" t="s">
        <v>543</v>
      </c>
      <c r="B81" s="158" t="s">
        <v>83</v>
      </c>
      <c r="C81" s="162" t="s">
        <v>84</v>
      </c>
      <c r="D81" s="163" t="s">
        <v>10</v>
      </c>
      <c r="E81" s="197">
        <f>Vasaris!E21</f>
        <v>18521.71</v>
      </c>
      <c r="F81" s="198">
        <f>Vasaris!F21</f>
        <v>2785</v>
      </c>
      <c r="G81" s="274">
        <v>13</v>
      </c>
      <c r="H81" s="188">
        <v>44960</v>
      </c>
      <c r="I81" s="206" t="s">
        <v>18</v>
      </c>
    </row>
    <row r="82" spans="1:9" ht="25.35" customHeight="1" x14ac:dyDescent="0.25">
      <c r="A82" s="192" t="s">
        <v>544</v>
      </c>
      <c r="B82" s="196" t="s">
        <v>85</v>
      </c>
      <c r="C82" s="162" t="s">
        <v>86</v>
      </c>
      <c r="D82" s="163" t="s">
        <v>87</v>
      </c>
      <c r="E82" s="197">
        <f>Vasaris!E23+Kovas!E51</f>
        <v>18064.239999999998</v>
      </c>
      <c r="F82" s="198">
        <f>Vasaris!F23+Kovas!F51</f>
        <v>2805</v>
      </c>
      <c r="G82" s="274">
        <v>15</v>
      </c>
      <c r="H82" s="188">
        <v>44974</v>
      </c>
      <c r="I82" s="206" t="s">
        <v>26</v>
      </c>
    </row>
    <row r="83" spans="1:9" ht="25.35" customHeight="1" x14ac:dyDescent="0.25">
      <c r="A83" s="192" t="s">
        <v>545</v>
      </c>
      <c r="B83" s="162" t="s">
        <v>88</v>
      </c>
      <c r="C83" s="162" t="s">
        <v>88</v>
      </c>
      <c r="D83" s="163" t="s">
        <v>13</v>
      </c>
      <c r="E83" s="190">
        <f>Sausis!E16+Vasaris!E49+Kovas!E58+Balandis!E106+Gegužė!E88+Birželis!E84</f>
        <v>16552.2</v>
      </c>
      <c r="F83" s="191">
        <f>Sausis!F16+Vasaris!F49+Kovas!F58+Balandis!F106+Gegužė!F88+Birželis!F84</f>
        <v>2587</v>
      </c>
      <c r="G83" s="274">
        <v>7</v>
      </c>
      <c r="H83" s="188">
        <v>44848</v>
      </c>
      <c r="I83" s="206" t="s">
        <v>89</v>
      </c>
    </row>
    <row r="84" spans="1:9" ht="25.35" customHeight="1" x14ac:dyDescent="0.25">
      <c r="A84" s="192" t="s">
        <v>546</v>
      </c>
      <c r="B84" s="162" t="s">
        <v>439</v>
      </c>
      <c r="C84" s="162" t="s">
        <v>440</v>
      </c>
      <c r="D84" s="163" t="s">
        <v>10</v>
      </c>
      <c r="E84" s="197">
        <f>Balandis!E24+Gegužė!E29+Birželis!E45</f>
        <v>16339.87</v>
      </c>
      <c r="F84" s="198">
        <f>Balandis!F24+Gegužė!F29+Birželis!F45</f>
        <v>2611</v>
      </c>
      <c r="G84" s="264">
        <v>3</v>
      </c>
      <c r="H84" s="186">
        <v>45047</v>
      </c>
      <c r="I84" s="206" t="s">
        <v>18</v>
      </c>
    </row>
    <row r="85" spans="1:9" ht="25.35" customHeight="1" x14ac:dyDescent="0.25">
      <c r="A85" s="192" t="s">
        <v>547</v>
      </c>
      <c r="B85" s="19" t="s">
        <v>873</v>
      </c>
      <c r="C85" s="19" t="s">
        <v>874</v>
      </c>
      <c r="D85" s="22" t="s">
        <v>10</v>
      </c>
      <c r="E85" s="25">
        <f>Liepa!E15</f>
        <v>15914.2</v>
      </c>
      <c r="F85" s="26">
        <f>Liepa!F15</f>
        <v>2336</v>
      </c>
      <c r="G85" s="270">
        <v>12</v>
      </c>
      <c r="H85" s="139">
        <v>45135</v>
      </c>
      <c r="I85" s="237" t="s">
        <v>26</v>
      </c>
    </row>
    <row r="86" spans="1:9" ht="25.35" customHeight="1" x14ac:dyDescent="0.25">
      <c r="A86" s="192" t="s">
        <v>548</v>
      </c>
      <c r="B86" s="162" t="s">
        <v>247</v>
      </c>
      <c r="C86" s="162" t="s">
        <v>248</v>
      </c>
      <c r="D86" s="163" t="s">
        <v>10</v>
      </c>
      <c r="E86" s="197">
        <f>Kovas!E28+Balandis!E39+Gegužė!E55+Birželis!E44+Liepa!E56</f>
        <v>14183.880000000001</v>
      </c>
      <c r="F86" s="198">
        <f>Kovas!F28+Balandis!F39+Gegužė!F55+Birželis!F44+Liepa!F56</f>
        <v>2399</v>
      </c>
      <c r="G86" s="264">
        <v>6</v>
      </c>
      <c r="H86" s="188">
        <v>44678</v>
      </c>
      <c r="I86" s="206" t="s">
        <v>32</v>
      </c>
    </row>
    <row r="87" spans="1:9" ht="25.35" customHeight="1" x14ac:dyDescent="0.25">
      <c r="A87" s="192" t="s">
        <v>549</v>
      </c>
      <c r="B87" s="266" t="s">
        <v>92</v>
      </c>
      <c r="C87" s="266" t="s">
        <v>93</v>
      </c>
      <c r="D87" s="163" t="s">
        <v>10</v>
      </c>
      <c r="E87" s="190">
        <f>Sausis!E22+Vasaris!E35</f>
        <v>13830.369999999999</v>
      </c>
      <c r="F87" s="191">
        <f>Sausis!F22+Vasaris!F35</f>
        <v>2130</v>
      </c>
      <c r="G87" s="259">
        <v>12</v>
      </c>
      <c r="H87" s="188">
        <v>44953</v>
      </c>
      <c r="I87" s="206" t="s">
        <v>71</v>
      </c>
    </row>
    <row r="88" spans="1:9" ht="25.35" customHeight="1" x14ac:dyDescent="0.25">
      <c r="A88" s="192" t="s">
        <v>550</v>
      </c>
      <c r="B88" s="266" t="s">
        <v>94</v>
      </c>
      <c r="C88" s="266" t="s">
        <v>95</v>
      </c>
      <c r="D88" s="163" t="s">
        <v>10</v>
      </c>
      <c r="E88" s="190">
        <f>Sausis!E21+Vasaris!E43+Kovas!E84</f>
        <v>13497.67</v>
      </c>
      <c r="F88" s="191">
        <f>Sausis!F21+Vasaris!F43+Kovas!F84</f>
        <v>1995</v>
      </c>
      <c r="G88" s="259">
        <v>3</v>
      </c>
      <c r="H88" s="188">
        <v>44883</v>
      </c>
      <c r="I88" s="206" t="s">
        <v>11</v>
      </c>
    </row>
    <row r="89" spans="1:9" ht="25.35" customHeight="1" x14ac:dyDescent="0.25">
      <c r="A89" s="192" t="s">
        <v>551</v>
      </c>
      <c r="B89" s="266" t="s">
        <v>96</v>
      </c>
      <c r="C89" s="266" t="s">
        <v>96</v>
      </c>
      <c r="D89" s="163" t="s">
        <v>13</v>
      </c>
      <c r="E89" s="190">
        <f>Sausis!E19+Vasaris!E71+Kovas!E70</f>
        <v>12615.710000000001</v>
      </c>
      <c r="F89" s="191">
        <f>Sausis!F19+Vasaris!F71+Kovas!F70</f>
        <v>2731</v>
      </c>
      <c r="G89" s="259">
        <v>5</v>
      </c>
      <c r="H89" s="188">
        <v>44911</v>
      </c>
      <c r="I89" s="206" t="s">
        <v>97</v>
      </c>
    </row>
    <row r="90" spans="1:9" ht="25.35" customHeight="1" x14ac:dyDescent="0.25">
      <c r="A90" s="192" t="s">
        <v>552</v>
      </c>
      <c r="B90" s="19" t="s">
        <v>883</v>
      </c>
      <c r="C90" s="19" t="s">
        <v>884</v>
      </c>
      <c r="D90" s="22" t="s">
        <v>10</v>
      </c>
      <c r="E90" s="25">
        <f>Liepa!E18</f>
        <v>12396.51</v>
      </c>
      <c r="F90" s="26">
        <f>Liepa!F18</f>
        <v>1968</v>
      </c>
      <c r="G90" s="270">
        <v>13</v>
      </c>
      <c r="H90" s="139">
        <v>45135</v>
      </c>
      <c r="I90" s="206" t="s">
        <v>11</v>
      </c>
    </row>
    <row r="91" spans="1:9" ht="25.35" customHeight="1" x14ac:dyDescent="0.25">
      <c r="A91" s="192" t="s">
        <v>553</v>
      </c>
      <c r="B91" s="162" t="s">
        <v>441</v>
      </c>
      <c r="C91" s="162" t="s">
        <v>442</v>
      </c>
      <c r="D91" s="163" t="s">
        <v>10</v>
      </c>
      <c r="E91" s="197">
        <f>Balandis!E25+Gegužė!E85</f>
        <v>12346.880000000001</v>
      </c>
      <c r="F91" s="198">
        <f>Balandis!F25+Gegužė!F85</f>
        <v>1871</v>
      </c>
      <c r="G91" s="264">
        <v>15</v>
      </c>
      <c r="H91" s="186">
        <v>45030</v>
      </c>
      <c r="I91" s="206" t="s">
        <v>18</v>
      </c>
    </row>
    <row r="92" spans="1:9" ht="25.35" customHeight="1" x14ac:dyDescent="0.25">
      <c r="A92" s="192" t="s">
        <v>554</v>
      </c>
      <c r="B92" s="14" t="s">
        <v>875</v>
      </c>
      <c r="C92" s="14" t="s">
        <v>876</v>
      </c>
      <c r="D92" s="22" t="s">
        <v>10</v>
      </c>
      <c r="E92" s="25">
        <f>Liepa!E20</f>
        <v>11899.63</v>
      </c>
      <c r="F92" s="26">
        <f>Liepa!F20</f>
        <v>1896</v>
      </c>
      <c r="G92" s="270">
        <v>13</v>
      </c>
      <c r="H92" s="139">
        <v>45114</v>
      </c>
      <c r="I92" s="206" t="s">
        <v>26</v>
      </c>
    </row>
    <row r="93" spans="1:9" ht="25.35" customHeight="1" x14ac:dyDescent="0.25">
      <c r="A93" s="192" t="s">
        <v>555</v>
      </c>
      <c r="B93" s="162" t="s">
        <v>326</v>
      </c>
      <c r="C93" s="162" t="s">
        <v>327</v>
      </c>
      <c r="D93" s="163" t="s">
        <v>328</v>
      </c>
      <c r="E93" s="197">
        <f>Kovas!E30+Balandis!E40+Gegužė!E83</f>
        <v>11878.2</v>
      </c>
      <c r="F93" s="198">
        <f>Kovas!F30+Balandis!F40+Gegužė!F83</f>
        <v>2188</v>
      </c>
      <c r="G93" s="262">
        <v>16</v>
      </c>
      <c r="H93" s="188">
        <v>45009</v>
      </c>
      <c r="I93" s="206" t="s">
        <v>46</v>
      </c>
    </row>
    <row r="94" spans="1:9" ht="25.35" customHeight="1" x14ac:dyDescent="0.25">
      <c r="A94" s="192" t="s">
        <v>556</v>
      </c>
      <c r="B94" s="162" t="s">
        <v>264</v>
      </c>
      <c r="C94" s="162" t="s">
        <v>268</v>
      </c>
      <c r="D94" s="163" t="s">
        <v>279</v>
      </c>
      <c r="E94" s="197">
        <f>Kovas!E39+Balandis!E33+Gegužė!E43+Birželis!E58+Liepa!E54</f>
        <v>11235.12</v>
      </c>
      <c r="F94" s="198">
        <f>Kovas!F39+Balandis!F33+Gegužė!F43+Birželis!F58+Liepa!F54</f>
        <v>2018</v>
      </c>
      <c r="G94" s="264">
        <v>10</v>
      </c>
      <c r="H94" s="188">
        <v>45012</v>
      </c>
      <c r="I94" s="206" t="s">
        <v>38</v>
      </c>
    </row>
    <row r="95" spans="1:9" ht="25.35" customHeight="1" x14ac:dyDescent="0.25">
      <c r="A95" s="192" t="s">
        <v>567</v>
      </c>
      <c r="B95" s="162" t="s">
        <v>363</v>
      </c>
      <c r="C95" s="162" t="s">
        <v>362</v>
      </c>
      <c r="D95" s="163" t="s">
        <v>10</v>
      </c>
      <c r="E95" s="197">
        <f>Balandis!E35+Gegužė!E23+Birželis!E54+Liepa!E61</f>
        <v>11082.57</v>
      </c>
      <c r="F95" s="198">
        <f>Balandis!F35+Gegužė!F23+Birželis!F54+Liepa!F61</f>
        <v>1816</v>
      </c>
      <c r="G95" s="264">
        <v>21</v>
      </c>
      <c r="H95" s="186">
        <v>45044</v>
      </c>
      <c r="I95" s="206" t="s">
        <v>32</v>
      </c>
    </row>
    <row r="96" spans="1:9" ht="25.35" customHeight="1" x14ac:dyDescent="0.25">
      <c r="A96" s="192" t="s">
        <v>568</v>
      </c>
      <c r="B96" s="158" t="s">
        <v>262</v>
      </c>
      <c r="C96" s="158" t="s">
        <v>265</v>
      </c>
      <c r="D96" s="159" t="s">
        <v>60</v>
      </c>
      <c r="E96" s="181">
        <f>Kovas!E37+Balandis!E36+Gegužė!E60+Birželis!E65+Liepa!E48</f>
        <v>10994.2</v>
      </c>
      <c r="F96" s="182">
        <f>Kovas!F37+Balandis!F36+Gegužė!F60+Birželis!F65+Liepa!F48</f>
        <v>1890</v>
      </c>
      <c r="G96" s="262">
        <v>11</v>
      </c>
      <c r="H96" s="188">
        <v>45012</v>
      </c>
      <c r="I96" s="206" t="s">
        <v>38</v>
      </c>
    </row>
    <row r="97" spans="1:9" ht="25.35" customHeight="1" x14ac:dyDescent="0.25">
      <c r="A97" s="192" t="s">
        <v>569</v>
      </c>
      <c r="B97" s="158" t="s">
        <v>700</v>
      </c>
      <c r="C97" s="158" t="s">
        <v>700</v>
      </c>
      <c r="D97" s="159" t="s">
        <v>10</v>
      </c>
      <c r="E97" s="181">
        <f>Gegužė!E20+Birželis!E28</f>
        <v>9421.4000000000015</v>
      </c>
      <c r="F97" s="182">
        <f>Gegužė!F20+Birželis!F28</f>
        <v>1522</v>
      </c>
      <c r="G97" s="262">
        <v>9</v>
      </c>
      <c r="H97" s="186">
        <v>45072</v>
      </c>
      <c r="I97" s="206" t="s">
        <v>461</v>
      </c>
    </row>
    <row r="98" spans="1:9" ht="25.35" customHeight="1" x14ac:dyDescent="0.25">
      <c r="A98" s="192" t="s">
        <v>570</v>
      </c>
      <c r="B98" s="158" t="s">
        <v>100</v>
      </c>
      <c r="C98" s="158" t="s">
        <v>101</v>
      </c>
      <c r="D98" s="159" t="s">
        <v>10</v>
      </c>
      <c r="E98" s="177">
        <f>Sausis!E25+Vasaris!E40+Kovas!E106</f>
        <v>9410.3799999999992</v>
      </c>
      <c r="F98" s="178">
        <f>Sausis!F25+Vasaris!F40+Kovas!F106</f>
        <v>2084</v>
      </c>
      <c r="G98" s="263">
        <v>4</v>
      </c>
      <c r="H98" s="188">
        <v>44890</v>
      </c>
      <c r="I98" s="206" t="s">
        <v>11</v>
      </c>
    </row>
    <row r="99" spans="1:9" ht="25.35" customHeight="1" x14ac:dyDescent="0.25">
      <c r="A99" s="192" t="s">
        <v>571</v>
      </c>
      <c r="B99" s="158" t="s">
        <v>692</v>
      </c>
      <c r="C99" s="158" t="s">
        <v>692</v>
      </c>
      <c r="D99" s="159" t="s">
        <v>693</v>
      </c>
      <c r="E99" s="181">
        <f>Gegužė!E18+Birželis!E53</f>
        <v>9387</v>
      </c>
      <c r="F99" s="182">
        <f>Gegužė!F18+Birželis!F53</f>
        <v>1564</v>
      </c>
      <c r="G99" s="262">
        <v>18</v>
      </c>
      <c r="H99" s="186">
        <v>45058</v>
      </c>
      <c r="I99" s="206" t="s">
        <v>55</v>
      </c>
    </row>
    <row r="100" spans="1:9" ht="25.35" customHeight="1" x14ac:dyDescent="0.25">
      <c r="A100" s="192" t="s">
        <v>572</v>
      </c>
      <c r="B100" s="158" t="s">
        <v>753</v>
      </c>
      <c r="C100" s="158" t="s">
        <v>754</v>
      </c>
      <c r="D100" s="159" t="s">
        <v>10</v>
      </c>
      <c r="E100" s="177">
        <f>Birželis!E16+Liepa!E64</f>
        <v>9358.58</v>
      </c>
      <c r="F100" s="178">
        <f>Birželis!F16+Liepa!F64</f>
        <v>1718</v>
      </c>
      <c r="G100" s="256">
        <v>16</v>
      </c>
      <c r="H100" s="186">
        <v>45093</v>
      </c>
      <c r="I100" s="206" t="s">
        <v>26</v>
      </c>
    </row>
    <row r="101" spans="1:9" ht="25.35" customHeight="1" x14ac:dyDescent="0.25">
      <c r="A101" s="192" t="s">
        <v>566</v>
      </c>
      <c r="B101" s="260" t="s">
        <v>102</v>
      </c>
      <c r="C101" s="260" t="s">
        <v>103</v>
      </c>
      <c r="D101" s="159" t="s">
        <v>104</v>
      </c>
      <c r="E101" s="177">
        <f>Sausis!E24+Vasaris!E50</f>
        <v>9147.0299999999988</v>
      </c>
      <c r="F101" s="178">
        <f>Sausis!F24+Vasaris!F50</f>
        <v>1654</v>
      </c>
      <c r="G101" s="263">
        <v>7</v>
      </c>
      <c r="H101" s="188">
        <v>44932</v>
      </c>
      <c r="I101" s="206" t="s">
        <v>105</v>
      </c>
    </row>
    <row r="102" spans="1:9" ht="25.35" customHeight="1" x14ac:dyDescent="0.25">
      <c r="A102" s="192" t="s">
        <v>573</v>
      </c>
      <c r="B102" s="158" t="s">
        <v>106</v>
      </c>
      <c r="C102" s="158" t="s">
        <v>107</v>
      </c>
      <c r="D102" s="159" t="s">
        <v>108</v>
      </c>
      <c r="E102" s="177">
        <f>Sausis!E23+Vasaris!E54</f>
        <v>8980</v>
      </c>
      <c r="F102" s="178">
        <f>Sausis!F23+Vasaris!F54</f>
        <v>1553</v>
      </c>
      <c r="G102" s="263">
        <v>5</v>
      </c>
      <c r="H102" s="188">
        <v>44855</v>
      </c>
      <c r="I102" s="206" t="s">
        <v>105</v>
      </c>
    </row>
    <row r="103" spans="1:9" ht="25.35" customHeight="1" x14ac:dyDescent="0.25">
      <c r="A103" s="192" t="s">
        <v>574</v>
      </c>
      <c r="B103" s="158" t="s">
        <v>768</v>
      </c>
      <c r="C103" s="158" t="s">
        <v>769</v>
      </c>
      <c r="D103" s="159" t="s">
        <v>10</v>
      </c>
      <c r="E103" s="181">
        <f>Birželis!E18+Liepa!E39</f>
        <v>8784.2999999999993</v>
      </c>
      <c r="F103" s="182">
        <f>Birželis!F18+Liepa!F39</f>
        <v>1357</v>
      </c>
      <c r="G103" s="262">
        <v>16</v>
      </c>
      <c r="H103" s="186">
        <v>45079</v>
      </c>
      <c r="I103" s="206" t="s">
        <v>32</v>
      </c>
    </row>
    <row r="104" spans="1:9" ht="25.35" customHeight="1" x14ac:dyDescent="0.25">
      <c r="A104" s="192" t="s">
        <v>565</v>
      </c>
      <c r="B104" s="158" t="s">
        <v>687</v>
      </c>
      <c r="C104" s="158" t="s">
        <v>688</v>
      </c>
      <c r="D104" s="159" t="s">
        <v>689</v>
      </c>
      <c r="E104" s="181">
        <f>Gegužė!E24+Birželis!E29+Liepa!E32</f>
        <v>8722.4</v>
      </c>
      <c r="F104" s="182">
        <f>Gegužė!F24+Birželis!F29+Liepa!F32</f>
        <v>1527</v>
      </c>
      <c r="G104" s="262">
        <v>15</v>
      </c>
      <c r="H104" s="186">
        <v>45065</v>
      </c>
      <c r="I104" s="206" t="s">
        <v>11</v>
      </c>
    </row>
    <row r="105" spans="1:9" ht="25.35" customHeight="1" x14ac:dyDescent="0.25">
      <c r="A105" s="192" t="s">
        <v>575</v>
      </c>
      <c r="B105" s="158" t="s">
        <v>455</v>
      </c>
      <c r="C105" s="158" t="s">
        <v>455</v>
      </c>
      <c r="D105" s="159" t="s">
        <v>400</v>
      </c>
      <c r="E105" s="181">
        <f>Balandis!E28+Gegužė!E49</f>
        <v>8461.11</v>
      </c>
      <c r="F105" s="182">
        <f>Balandis!F28+Gegužė!F49</f>
        <v>1392</v>
      </c>
      <c r="G105" s="262">
        <v>10</v>
      </c>
      <c r="H105" s="186">
        <v>45030</v>
      </c>
      <c r="I105" s="206" t="s">
        <v>456</v>
      </c>
    </row>
    <row r="106" spans="1:9" ht="25.35" customHeight="1" x14ac:dyDescent="0.25">
      <c r="A106" s="192" t="s">
        <v>576</v>
      </c>
      <c r="B106" s="158" t="s">
        <v>109</v>
      </c>
      <c r="C106" s="158" t="s">
        <v>110</v>
      </c>
      <c r="D106" s="159" t="s">
        <v>10</v>
      </c>
      <c r="E106" s="181">
        <f>Vasaris!E29</f>
        <v>8346.6299999999992</v>
      </c>
      <c r="F106" s="182">
        <f>Vasaris!F29</f>
        <v>1212</v>
      </c>
      <c r="G106" s="263">
        <v>8</v>
      </c>
      <c r="H106" s="188">
        <v>44960</v>
      </c>
      <c r="I106" s="206" t="s">
        <v>46</v>
      </c>
    </row>
    <row r="107" spans="1:9" ht="25.35" customHeight="1" x14ac:dyDescent="0.25">
      <c r="A107" s="192" t="s">
        <v>577</v>
      </c>
      <c r="B107" s="14" t="s">
        <v>836</v>
      </c>
      <c r="C107" s="14" t="s">
        <v>837</v>
      </c>
      <c r="D107" s="18" t="s">
        <v>838</v>
      </c>
      <c r="E107" s="15">
        <f>Vasaris!E56+Kovas!E36+Balandis!E56+Gegužė!E40+Birželis!E62</f>
        <v>8078</v>
      </c>
      <c r="F107" s="16">
        <f>Vasaris!F56+Kovas!F36+Balandis!F56+Gegužė!F40+Birželis!F62</f>
        <v>1964</v>
      </c>
      <c r="G107" s="269">
        <v>1</v>
      </c>
      <c r="H107" s="139">
        <v>44807</v>
      </c>
      <c r="I107" s="206" t="s">
        <v>835</v>
      </c>
    </row>
    <row r="108" spans="1:9" ht="25.15" customHeight="1" x14ac:dyDescent="0.25">
      <c r="A108" s="192" t="s">
        <v>578</v>
      </c>
      <c r="B108" s="158" t="s">
        <v>444</v>
      </c>
      <c r="C108" s="158" t="s">
        <v>443</v>
      </c>
      <c r="D108" s="159" t="s">
        <v>63</v>
      </c>
      <c r="E108" s="181">
        <f>Balandis!E27+Gegužė!E66</f>
        <v>7996.35</v>
      </c>
      <c r="F108" s="182">
        <f>Balandis!F27+Gegužė!F66</f>
        <v>1311</v>
      </c>
      <c r="G108" s="262">
        <v>16</v>
      </c>
      <c r="H108" s="186">
        <v>45030</v>
      </c>
      <c r="I108" s="206" t="s">
        <v>35</v>
      </c>
    </row>
    <row r="109" spans="1:9" ht="25.35" customHeight="1" x14ac:dyDescent="0.25">
      <c r="A109" s="192" t="s">
        <v>579</v>
      </c>
      <c r="B109" s="158" t="s">
        <v>360</v>
      </c>
      <c r="C109" s="158" t="s">
        <v>361</v>
      </c>
      <c r="D109" s="159" t="s">
        <v>10</v>
      </c>
      <c r="E109" s="181">
        <f>Balandis!E30+Gegužė!E47</f>
        <v>7674.4000000000005</v>
      </c>
      <c r="F109" s="182">
        <f>Balandis!F30+Gegužė!F47</f>
        <v>1258</v>
      </c>
      <c r="G109" s="262">
        <v>13</v>
      </c>
      <c r="H109" s="186">
        <v>45037</v>
      </c>
      <c r="I109" s="206" t="s">
        <v>32</v>
      </c>
    </row>
    <row r="110" spans="1:9" ht="25.35" customHeight="1" x14ac:dyDescent="0.25">
      <c r="A110" s="192" t="s">
        <v>580</v>
      </c>
      <c r="B110" s="158" t="s">
        <v>111</v>
      </c>
      <c r="C110" s="158" t="s">
        <v>112</v>
      </c>
      <c r="D110" s="159" t="s">
        <v>113</v>
      </c>
      <c r="E110" s="181">
        <f>Vasaris!E30</f>
        <v>7606</v>
      </c>
      <c r="F110" s="182">
        <f>Vasaris!F30</f>
        <v>1140</v>
      </c>
      <c r="G110" s="263">
        <v>9</v>
      </c>
      <c r="H110" s="188">
        <v>44967</v>
      </c>
      <c r="I110" s="206" t="s">
        <v>55</v>
      </c>
    </row>
    <row r="111" spans="1:9" ht="25.35" customHeight="1" x14ac:dyDescent="0.25">
      <c r="A111" s="192" t="s">
        <v>581</v>
      </c>
      <c r="B111" s="158" t="s">
        <v>670</v>
      </c>
      <c r="C111" s="158" t="s">
        <v>671</v>
      </c>
      <c r="D111" s="159" t="s">
        <v>347</v>
      </c>
      <c r="E111" s="181">
        <f>Gegužė!E31+Birželis!E23+Liepa!E62</f>
        <v>7346.0499999999993</v>
      </c>
      <c r="F111" s="182">
        <f>Gegužė!F31+Birželis!F23+Liepa!F62</f>
        <v>1773</v>
      </c>
      <c r="G111" s="262">
        <v>8</v>
      </c>
      <c r="H111" s="186">
        <v>45072</v>
      </c>
      <c r="I111" s="206" t="s">
        <v>82</v>
      </c>
    </row>
    <row r="112" spans="1:9" ht="25.35" customHeight="1" x14ac:dyDescent="0.25">
      <c r="A112" s="192" t="s">
        <v>582</v>
      </c>
      <c r="B112" s="14" t="s">
        <v>839</v>
      </c>
      <c r="C112" s="14" t="s">
        <v>840</v>
      </c>
      <c r="D112" s="18" t="s">
        <v>841</v>
      </c>
      <c r="E112" s="15">
        <f>Sausis!E36+Vasaris!E68+Kovas!E52+Balandis!E55+Gegužė!E41+Birželis!E35</f>
        <v>6700</v>
      </c>
      <c r="F112" s="16">
        <f>Sausis!F36+Vasaris!F68+Kovas!F52+Balandis!F55+Gegužė!F41+Birželis!F35</f>
        <v>1841</v>
      </c>
      <c r="G112" s="269">
        <v>1</v>
      </c>
      <c r="H112" s="139">
        <v>44716</v>
      </c>
      <c r="I112" s="206" t="s">
        <v>835</v>
      </c>
    </row>
    <row r="113" spans="1:9" ht="25.35" customHeight="1" x14ac:dyDescent="0.25">
      <c r="A113" s="192" t="s">
        <v>583</v>
      </c>
      <c r="B113" s="158" t="s">
        <v>114</v>
      </c>
      <c r="C113" s="158" t="s">
        <v>115</v>
      </c>
      <c r="D113" s="159" t="s">
        <v>116</v>
      </c>
      <c r="E113" s="177">
        <f>Sausis!E28+Vasaris!E45+Balandis!E65+Gegužė!E76</f>
        <v>6515.2999999999993</v>
      </c>
      <c r="F113" s="178">
        <f>Sausis!F28+Vasaris!F45+Balandis!F65+Gegužė!F76</f>
        <v>1218</v>
      </c>
      <c r="G113" s="263">
        <v>4</v>
      </c>
      <c r="H113" s="188">
        <v>44896</v>
      </c>
      <c r="I113" s="206" t="s">
        <v>117</v>
      </c>
    </row>
    <row r="114" spans="1:9" ht="25.35" customHeight="1" x14ac:dyDescent="0.25">
      <c r="A114" s="192" t="s">
        <v>584</v>
      </c>
      <c r="B114" s="158" t="s">
        <v>452</v>
      </c>
      <c r="C114" s="158" t="s">
        <v>451</v>
      </c>
      <c r="D114" s="159" t="s">
        <v>63</v>
      </c>
      <c r="E114" s="181">
        <f>Balandis!E32</f>
        <v>6126.9400000000005</v>
      </c>
      <c r="F114" s="182">
        <f>Balandis!F32</f>
        <v>1125</v>
      </c>
      <c r="G114" s="262">
        <v>11</v>
      </c>
      <c r="H114" s="186">
        <v>45023</v>
      </c>
      <c r="I114" s="206" t="s">
        <v>105</v>
      </c>
    </row>
    <row r="115" spans="1:9" ht="25.35" customHeight="1" x14ac:dyDescent="0.25">
      <c r="A115" s="192" t="s">
        <v>585</v>
      </c>
      <c r="B115" s="158" t="s">
        <v>118</v>
      </c>
      <c r="C115" s="158" t="s">
        <v>118</v>
      </c>
      <c r="D115" s="159" t="s">
        <v>13</v>
      </c>
      <c r="E115" s="177">
        <f>Sausis!E34+Vasaris!E38+Kovas!E87</f>
        <v>5588.9000000000005</v>
      </c>
      <c r="F115" s="178">
        <f>Sausis!F34+Vasaris!F38+Kovas!F87</f>
        <v>1163</v>
      </c>
      <c r="G115" s="256">
        <v>7</v>
      </c>
      <c r="H115" s="188">
        <v>44951</v>
      </c>
      <c r="I115" s="206" t="s">
        <v>119</v>
      </c>
    </row>
    <row r="116" spans="1:9" ht="25.35" customHeight="1" x14ac:dyDescent="0.25">
      <c r="A116" s="192" t="s">
        <v>586</v>
      </c>
      <c r="B116" s="260" t="s">
        <v>797</v>
      </c>
      <c r="C116" s="260" t="s">
        <v>798</v>
      </c>
      <c r="D116" s="159" t="s">
        <v>693</v>
      </c>
      <c r="E116" s="177">
        <f>Birželis!E21</f>
        <v>5321.61</v>
      </c>
      <c r="F116" s="178">
        <f>Birželis!F21</f>
        <v>812</v>
      </c>
      <c r="G116" s="256">
        <v>14</v>
      </c>
      <c r="H116" s="186">
        <v>45079</v>
      </c>
      <c r="I116" s="206" t="s">
        <v>35</v>
      </c>
    </row>
    <row r="117" spans="1:9" ht="25.35" customHeight="1" x14ac:dyDescent="0.25">
      <c r="A117" s="192" t="s">
        <v>587</v>
      </c>
      <c r="B117" s="158" t="s">
        <v>124</v>
      </c>
      <c r="C117" s="158" t="s">
        <v>125</v>
      </c>
      <c r="D117" s="159" t="s">
        <v>54</v>
      </c>
      <c r="E117" s="181">
        <f>Vasaris!E33+Kovas!E82+Balandis!E94</f>
        <v>5284.7000000000007</v>
      </c>
      <c r="F117" s="182">
        <f>Vasaris!F33+Kovas!F82+Balandis!F94</f>
        <v>1264</v>
      </c>
      <c r="G117" s="263">
        <v>8</v>
      </c>
      <c r="H117" s="188">
        <v>44602</v>
      </c>
      <c r="I117" s="206" t="s">
        <v>82</v>
      </c>
    </row>
    <row r="118" spans="1:9" ht="25.35" customHeight="1" x14ac:dyDescent="0.25">
      <c r="A118" s="192" t="s">
        <v>588</v>
      </c>
      <c r="B118" s="158" t="s">
        <v>120</v>
      </c>
      <c r="C118" s="158" t="s">
        <v>121</v>
      </c>
      <c r="D118" s="159" t="s">
        <v>122</v>
      </c>
      <c r="E118" s="177">
        <f>Sausis!E31+Vasaris!E42</f>
        <v>4952.1499999999996</v>
      </c>
      <c r="F118" s="178">
        <f>Sausis!F31+Vasaris!F42</f>
        <v>961</v>
      </c>
      <c r="G118" s="263">
        <v>15</v>
      </c>
      <c r="H118" s="188">
        <v>44939</v>
      </c>
      <c r="I118" s="267" t="s">
        <v>123</v>
      </c>
    </row>
    <row r="119" spans="1:9" ht="25.35" customHeight="1" x14ac:dyDescent="0.25">
      <c r="A119" s="192" t="s">
        <v>589</v>
      </c>
      <c r="B119" s="158" t="s">
        <v>126</v>
      </c>
      <c r="C119" s="158" t="s">
        <v>127</v>
      </c>
      <c r="D119" s="159" t="s">
        <v>128</v>
      </c>
      <c r="E119" s="177">
        <f>Sausis!E27+Vasaris!E55</f>
        <v>4813.55</v>
      </c>
      <c r="F119" s="178">
        <f>Sausis!F27+Vasaris!F55</f>
        <v>903</v>
      </c>
      <c r="G119" s="263">
        <v>7</v>
      </c>
      <c r="H119" s="188">
        <v>44939</v>
      </c>
      <c r="I119" s="206" t="s">
        <v>105</v>
      </c>
    </row>
    <row r="120" spans="1:9" ht="25.35" customHeight="1" x14ac:dyDescent="0.25">
      <c r="A120" s="192" t="s">
        <v>590</v>
      </c>
      <c r="B120" s="158" t="s">
        <v>135</v>
      </c>
      <c r="C120" s="158" t="s">
        <v>136</v>
      </c>
      <c r="D120" s="159" t="s">
        <v>137</v>
      </c>
      <c r="E120" s="181">
        <f>Vasaris!E39+Kovas!E77+Balandis!E69</f>
        <v>4795.2</v>
      </c>
      <c r="F120" s="182">
        <f>Vasaris!F39+Kovas!F77+Balandis!F69</f>
        <v>778</v>
      </c>
      <c r="G120" s="263">
        <v>1</v>
      </c>
      <c r="H120" s="188">
        <v>45012</v>
      </c>
      <c r="I120" s="206" t="s">
        <v>38</v>
      </c>
    </row>
    <row r="121" spans="1:9" ht="25.35" customHeight="1" x14ac:dyDescent="0.25">
      <c r="A121" s="192" t="s">
        <v>564</v>
      </c>
      <c r="B121" s="158" t="s">
        <v>175</v>
      </c>
      <c r="C121" s="158" t="s">
        <v>175</v>
      </c>
      <c r="D121" s="159" t="s">
        <v>13</v>
      </c>
      <c r="E121" s="181">
        <f>Vasaris!E57+Kovas!E42+Gegužė!E42+Birželis!E51</f>
        <v>4688.5</v>
      </c>
      <c r="F121" s="182">
        <f>Vasaris!F57+Kovas!F42+Gegužė!F42+Birželis!F51</f>
        <v>1359</v>
      </c>
      <c r="G121" s="263">
        <v>1</v>
      </c>
      <c r="H121" s="188">
        <v>44659</v>
      </c>
      <c r="I121" s="206" t="s">
        <v>26</v>
      </c>
    </row>
    <row r="122" spans="1:9" ht="25.35" customHeight="1" x14ac:dyDescent="0.25">
      <c r="A122" s="192" t="s">
        <v>591</v>
      </c>
      <c r="B122" s="158" t="s">
        <v>129</v>
      </c>
      <c r="C122" s="158" t="s">
        <v>130</v>
      </c>
      <c r="D122" s="159" t="s">
        <v>131</v>
      </c>
      <c r="E122" s="181">
        <f>Sausis!E26</f>
        <v>4528</v>
      </c>
      <c r="F122" s="182">
        <f>Sausis!F26</f>
        <v>1180</v>
      </c>
      <c r="G122" s="263">
        <v>5</v>
      </c>
      <c r="H122" s="188">
        <v>44911</v>
      </c>
      <c r="I122" s="206" t="s">
        <v>55</v>
      </c>
    </row>
    <row r="123" spans="1:9" ht="25.35" customHeight="1" x14ac:dyDescent="0.25">
      <c r="A123" s="192" t="s">
        <v>592</v>
      </c>
      <c r="B123" s="14" t="s">
        <v>866</v>
      </c>
      <c r="C123" s="14" t="s">
        <v>867</v>
      </c>
      <c r="D123" s="18" t="s">
        <v>411</v>
      </c>
      <c r="E123" s="15">
        <f>Vasaris!E65+Balandis!E50+Gegužė!E51+Birželis!E32</f>
        <v>4455</v>
      </c>
      <c r="F123" s="16">
        <f>Vasaris!F65+Balandis!F50+Gegužė!F51+Birželis!F32</f>
        <v>1198</v>
      </c>
      <c r="G123" s="269">
        <v>1</v>
      </c>
      <c r="H123" s="139">
        <v>42654</v>
      </c>
      <c r="I123" s="206" t="s">
        <v>835</v>
      </c>
    </row>
    <row r="124" spans="1:9" ht="25.35" customHeight="1" x14ac:dyDescent="0.25">
      <c r="A124" s="192" t="s">
        <v>563</v>
      </c>
      <c r="B124" s="158" t="s">
        <v>146</v>
      </c>
      <c r="C124" s="158" t="s">
        <v>352</v>
      </c>
      <c r="D124" s="159" t="s">
        <v>63</v>
      </c>
      <c r="E124" s="181">
        <f>Vasaris!E44+Kovas!E49+Gegužė!E45</f>
        <v>4367.8</v>
      </c>
      <c r="F124" s="182">
        <f>Vasaris!F44+Kovas!F49+Gegužė!F45</f>
        <v>1050</v>
      </c>
      <c r="G124" s="263">
        <v>21</v>
      </c>
      <c r="H124" s="188">
        <v>44967</v>
      </c>
      <c r="I124" s="206" t="s">
        <v>147</v>
      </c>
    </row>
    <row r="125" spans="1:9" ht="25.35" customHeight="1" x14ac:dyDescent="0.25">
      <c r="A125" s="192" t="s">
        <v>562</v>
      </c>
      <c r="B125" s="14" t="s">
        <v>893</v>
      </c>
      <c r="C125" s="14" t="s">
        <v>894</v>
      </c>
      <c r="D125" s="18" t="s">
        <v>63</v>
      </c>
      <c r="E125" s="15">
        <f>Liepa!E25</f>
        <v>4355.17</v>
      </c>
      <c r="F125" s="16">
        <f>Liepa!F25</f>
        <v>740</v>
      </c>
      <c r="G125" s="269">
        <v>8</v>
      </c>
      <c r="H125" s="139">
        <v>45121</v>
      </c>
      <c r="I125" s="206" t="s">
        <v>147</v>
      </c>
    </row>
    <row r="126" spans="1:9" ht="25.35" customHeight="1" x14ac:dyDescent="0.25">
      <c r="A126" s="192" t="s">
        <v>593</v>
      </c>
      <c r="B126" s="158" t="s">
        <v>132</v>
      </c>
      <c r="C126" s="158" t="s">
        <v>132</v>
      </c>
      <c r="D126" s="159" t="s">
        <v>133</v>
      </c>
      <c r="E126" s="181">
        <f>Vasaris!E36</f>
        <v>4292.1400000000003</v>
      </c>
      <c r="F126" s="182">
        <f>Vasaris!F36</f>
        <v>493</v>
      </c>
      <c r="G126" s="263">
        <v>5</v>
      </c>
      <c r="H126" s="188">
        <v>44981</v>
      </c>
      <c r="I126" s="206" t="s">
        <v>134</v>
      </c>
    </row>
    <row r="127" spans="1:9" ht="25.35" customHeight="1" x14ac:dyDescent="0.25">
      <c r="A127" s="192" t="s">
        <v>594</v>
      </c>
      <c r="B127" s="260" t="s">
        <v>775</v>
      </c>
      <c r="C127" s="260" t="s">
        <v>776</v>
      </c>
      <c r="D127" s="159" t="s">
        <v>63</v>
      </c>
      <c r="E127" s="177">
        <f>Gegužė!E26+Birželis!E68+Liepa!E57</f>
        <v>4074.7</v>
      </c>
      <c r="F127" s="178">
        <f>Gegužė!F26+Birželis!F68+Liepa!F57</f>
        <v>720</v>
      </c>
      <c r="G127" s="256">
        <v>18</v>
      </c>
      <c r="H127" s="188">
        <v>45051</v>
      </c>
      <c r="I127" s="267" t="s">
        <v>38</v>
      </c>
    </row>
    <row r="128" spans="1:9" ht="25.35" customHeight="1" x14ac:dyDescent="0.25">
      <c r="A128" s="192" t="s">
        <v>595</v>
      </c>
      <c r="B128" s="158" t="s">
        <v>458</v>
      </c>
      <c r="C128" s="158" t="s">
        <v>457</v>
      </c>
      <c r="D128" s="159" t="s">
        <v>459</v>
      </c>
      <c r="E128" s="181">
        <f>Balandis!E43+Gegužė!E38</f>
        <v>3945.5</v>
      </c>
      <c r="F128" s="182">
        <f>Balandis!F43+Gegužė!F38</f>
        <v>624</v>
      </c>
      <c r="G128" s="262">
        <v>7</v>
      </c>
      <c r="H128" s="186">
        <v>45044</v>
      </c>
      <c r="I128" s="206" t="s">
        <v>461</v>
      </c>
    </row>
    <row r="129" spans="1:9" ht="25.35" customHeight="1" x14ac:dyDescent="0.25">
      <c r="A129" s="192" t="s">
        <v>561</v>
      </c>
      <c r="B129" s="158" t="s">
        <v>756</v>
      </c>
      <c r="C129" s="158" t="s">
        <v>755</v>
      </c>
      <c r="D129" s="159" t="s">
        <v>10</v>
      </c>
      <c r="E129" s="177">
        <f>Birželis!E26+Liepa!E66</f>
        <v>3897.94</v>
      </c>
      <c r="F129" s="178">
        <f>Birželis!F26+Liepa!F66</f>
        <v>599</v>
      </c>
      <c r="G129" s="256">
        <v>12</v>
      </c>
      <c r="H129" s="186">
        <v>45086</v>
      </c>
      <c r="I129" s="206" t="s">
        <v>311</v>
      </c>
    </row>
    <row r="130" spans="1:9" ht="25.35" customHeight="1" x14ac:dyDescent="0.25">
      <c r="A130" s="192" t="s">
        <v>596</v>
      </c>
      <c r="B130" s="158" t="s">
        <v>757</v>
      </c>
      <c r="C130" s="158" t="s">
        <v>758</v>
      </c>
      <c r="D130" s="159" t="s">
        <v>10</v>
      </c>
      <c r="E130" s="177">
        <f>Birželis!E31+Liepa!E35</f>
        <v>3560.14</v>
      </c>
      <c r="F130" s="178">
        <f>Birželis!F31+Liepa!F35</f>
        <v>1132</v>
      </c>
      <c r="G130" s="256">
        <v>2</v>
      </c>
      <c r="H130" s="186">
        <v>44771</v>
      </c>
      <c r="I130" s="206" t="s">
        <v>24</v>
      </c>
    </row>
    <row r="131" spans="1:9" ht="25.35" customHeight="1" x14ac:dyDescent="0.25">
      <c r="A131" s="192" t="s">
        <v>597</v>
      </c>
      <c r="B131" s="158" t="s">
        <v>139</v>
      </c>
      <c r="C131" s="158" t="s">
        <v>140</v>
      </c>
      <c r="D131" s="159" t="s">
        <v>141</v>
      </c>
      <c r="E131" s="181">
        <f>Sausis!E30+Vasaris!E61+Kovas!E96</f>
        <v>3508.85</v>
      </c>
      <c r="F131" s="182">
        <f>Sausis!F30+Vasaris!F61+Kovas!F96</f>
        <v>632</v>
      </c>
      <c r="G131" s="263">
        <v>7</v>
      </c>
      <c r="H131" s="188">
        <v>44932</v>
      </c>
      <c r="I131" s="206" t="s">
        <v>117</v>
      </c>
    </row>
    <row r="132" spans="1:9" ht="25.35" customHeight="1" x14ac:dyDescent="0.25">
      <c r="A132" s="192" t="s">
        <v>598</v>
      </c>
      <c r="B132" s="158" t="s">
        <v>706</v>
      </c>
      <c r="C132" s="158" t="s">
        <v>706</v>
      </c>
      <c r="D132" s="159" t="s">
        <v>63</v>
      </c>
      <c r="E132" s="181">
        <f>Gegužė!E44+Birželis!E40+Liepa!E36</f>
        <v>3437.66</v>
      </c>
      <c r="F132" s="182">
        <f>Gegužė!F44+Birželis!F40+Liepa!F36</f>
        <v>734</v>
      </c>
      <c r="G132" s="262">
        <v>6</v>
      </c>
      <c r="H132" s="186">
        <v>45072</v>
      </c>
      <c r="I132" s="206" t="s">
        <v>147</v>
      </c>
    </row>
    <row r="133" spans="1:9" ht="25.35" customHeight="1" x14ac:dyDescent="0.25">
      <c r="A133" s="192" t="s">
        <v>599</v>
      </c>
      <c r="B133" s="158" t="s">
        <v>154</v>
      </c>
      <c r="C133" s="158" t="s">
        <v>155</v>
      </c>
      <c r="D133" s="159" t="s">
        <v>156</v>
      </c>
      <c r="E133" s="181">
        <f>Vasaris!E47+Kovas!E46</f>
        <v>3309.95</v>
      </c>
      <c r="F133" s="182">
        <f>Vasaris!F47+Kovas!F46</f>
        <v>742</v>
      </c>
      <c r="G133" s="263">
        <v>21</v>
      </c>
      <c r="H133" s="188">
        <v>44981</v>
      </c>
      <c r="I133" s="206" t="s">
        <v>147</v>
      </c>
    </row>
    <row r="134" spans="1:9" ht="25.35" customHeight="1" x14ac:dyDescent="0.25">
      <c r="A134" s="192" t="s">
        <v>600</v>
      </c>
      <c r="B134" s="158" t="s">
        <v>384</v>
      </c>
      <c r="C134" s="158" t="s">
        <v>384</v>
      </c>
      <c r="D134" s="159" t="s">
        <v>13</v>
      </c>
      <c r="E134" s="181">
        <f>Balandis!E51+Gegužė!E37+Birželis!E80</f>
        <v>2910</v>
      </c>
      <c r="F134" s="182">
        <f>Balandis!F51+Gegužė!F37+Birželis!F80</f>
        <v>528</v>
      </c>
      <c r="G134" s="262">
        <v>2</v>
      </c>
      <c r="H134" s="186">
        <v>45043</v>
      </c>
      <c r="I134" s="206" t="s">
        <v>385</v>
      </c>
    </row>
    <row r="135" spans="1:9" ht="25.35" customHeight="1" x14ac:dyDescent="0.25">
      <c r="A135" s="192" t="s">
        <v>601</v>
      </c>
      <c r="B135" s="158" t="s">
        <v>698</v>
      </c>
      <c r="C135" s="158" t="s">
        <v>699</v>
      </c>
      <c r="D135" s="159" t="s">
        <v>10</v>
      </c>
      <c r="E135" s="181">
        <f>Gegužė!E30+Birželis!E79</f>
        <v>2852.96</v>
      </c>
      <c r="F135" s="182">
        <f>Gegužė!F30+Birželis!F79</f>
        <v>526</v>
      </c>
      <c r="G135" s="262">
        <v>4</v>
      </c>
      <c r="H135" s="186">
        <v>45065</v>
      </c>
      <c r="I135" s="206" t="s">
        <v>461</v>
      </c>
    </row>
    <row r="136" spans="1:9" ht="25.35" customHeight="1" x14ac:dyDescent="0.25">
      <c r="A136" s="192" t="s">
        <v>602</v>
      </c>
      <c r="B136" s="158" t="s">
        <v>447</v>
      </c>
      <c r="C136" s="158" t="s">
        <v>448</v>
      </c>
      <c r="D136" s="159" t="s">
        <v>188</v>
      </c>
      <c r="E136" s="181">
        <f>Balandis!E44+Gegužė!E56</f>
        <v>2830.94</v>
      </c>
      <c r="F136" s="182">
        <f>Balandis!F44+Gegužė!F56</f>
        <v>627</v>
      </c>
      <c r="G136" s="262">
        <v>6</v>
      </c>
      <c r="H136" s="186">
        <v>45016</v>
      </c>
      <c r="I136" s="206" t="s">
        <v>147</v>
      </c>
    </row>
    <row r="137" spans="1:9" ht="25.35" customHeight="1" x14ac:dyDescent="0.25">
      <c r="A137" s="192" t="s">
        <v>603</v>
      </c>
      <c r="B137" s="158" t="s">
        <v>142</v>
      </c>
      <c r="C137" s="158" t="s">
        <v>143</v>
      </c>
      <c r="D137" s="159" t="s">
        <v>144</v>
      </c>
      <c r="E137" s="181">
        <f>Vasaris!E41</f>
        <v>2801.4</v>
      </c>
      <c r="F137" s="182">
        <f>Vasaris!F41</f>
        <v>452</v>
      </c>
      <c r="G137" s="263">
        <v>5</v>
      </c>
      <c r="H137" s="188">
        <v>44967</v>
      </c>
      <c r="I137" s="206" t="s">
        <v>105</v>
      </c>
    </row>
    <row r="138" spans="1:9" ht="25.35" customHeight="1" x14ac:dyDescent="0.25">
      <c r="A138" s="192" t="s">
        <v>560</v>
      </c>
      <c r="B138" s="158" t="s">
        <v>145</v>
      </c>
      <c r="C138" s="158" t="s">
        <v>145</v>
      </c>
      <c r="D138" s="159" t="s">
        <v>13</v>
      </c>
      <c r="E138" s="181">
        <f>Sausis!E29+Vasaris!E81</f>
        <v>2785</v>
      </c>
      <c r="F138" s="182">
        <f>Sausis!F29+Vasaris!F81</f>
        <v>572</v>
      </c>
      <c r="G138" s="263">
        <v>3</v>
      </c>
      <c r="H138" s="188">
        <v>44890</v>
      </c>
      <c r="I138" s="206" t="s">
        <v>55</v>
      </c>
    </row>
    <row r="139" spans="1:9" ht="25.35" customHeight="1" x14ac:dyDescent="0.25">
      <c r="A139" s="192" t="s">
        <v>604</v>
      </c>
      <c r="B139" s="14" t="s">
        <v>858</v>
      </c>
      <c r="C139" s="14" t="s">
        <v>859</v>
      </c>
      <c r="D139" s="18" t="s">
        <v>423</v>
      </c>
      <c r="E139" s="15">
        <f>Balandis!E59+Gegužė!E57+Birželis!E38</f>
        <v>2766</v>
      </c>
      <c r="F139" s="16">
        <f>Balandis!F59+Gegužė!F57+Birželis!F38</f>
        <v>733</v>
      </c>
      <c r="G139" s="269">
        <v>1</v>
      </c>
      <c r="H139" s="139">
        <v>44080</v>
      </c>
      <c r="I139" s="206" t="s">
        <v>835</v>
      </c>
    </row>
    <row r="140" spans="1:9" ht="25.35" customHeight="1" x14ac:dyDescent="0.25">
      <c r="A140" s="192" t="s">
        <v>559</v>
      </c>
      <c r="B140" s="162" t="s">
        <v>759</v>
      </c>
      <c r="C140" s="162" t="s">
        <v>760</v>
      </c>
      <c r="D140" s="163" t="s">
        <v>10</v>
      </c>
      <c r="E140" s="203">
        <f>Birželis!E36+Liepa!E40</f>
        <v>2740.39</v>
      </c>
      <c r="F140" s="204">
        <f>Birželis!F36+Liepa!F40</f>
        <v>1115</v>
      </c>
      <c r="G140" s="259">
        <v>3</v>
      </c>
      <c r="H140" s="186">
        <v>44869</v>
      </c>
      <c r="I140" s="272" t="s">
        <v>46</v>
      </c>
    </row>
    <row r="141" spans="1:9" ht="25.35" customHeight="1" x14ac:dyDescent="0.25">
      <c r="A141" s="192" t="s">
        <v>605</v>
      </c>
      <c r="B141" s="158" t="s">
        <v>446</v>
      </c>
      <c r="C141" s="158" t="s">
        <v>445</v>
      </c>
      <c r="D141" s="159" t="s">
        <v>54</v>
      </c>
      <c r="E141" s="181">
        <f>Balandis!E42</f>
        <v>2663.5299999999997</v>
      </c>
      <c r="F141" s="182">
        <f>Balandis!F42</f>
        <v>393</v>
      </c>
      <c r="G141" s="262">
        <v>4</v>
      </c>
      <c r="H141" s="186">
        <v>45023</v>
      </c>
      <c r="I141" s="276" t="s">
        <v>342</v>
      </c>
    </row>
    <row r="142" spans="1:9" ht="25.35" customHeight="1" x14ac:dyDescent="0.25">
      <c r="A142" s="192" t="s">
        <v>606</v>
      </c>
      <c r="B142" s="158" t="s">
        <v>317</v>
      </c>
      <c r="C142" s="158" t="s">
        <v>318</v>
      </c>
      <c r="D142" s="159" t="s">
        <v>63</v>
      </c>
      <c r="E142" s="181">
        <f>Kovas!E55+Balandis!E47</f>
        <v>2407.62</v>
      </c>
      <c r="F142" s="182">
        <f>Kovas!F55+Balandis!F47</f>
        <v>392</v>
      </c>
      <c r="G142" s="182">
        <v>12</v>
      </c>
      <c r="H142" s="188">
        <v>45016</v>
      </c>
      <c r="I142" s="276" t="s">
        <v>71</v>
      </c>
    </row>
    <row r="143" spans="1:9" ht="25.35" customHeight="1" x14ac:dyDescent="0.25">
      <c r="A143" s="192" t="s">
        <v>607</v>
      </c>
      <c r="B143" s="158" t="s">
        <v>332</v>
      </c>
      <c r="C143" s="158" t="s">
        <v>333</v>
      </c>
      <c r="D143" s="159" t="s">
        <v>334</v>
      </c>
      <c r="E143" s="181">
        <f>Kovas!E41</f>
        <v>2406.1</v>
      </c>
      <c r="F143" s="182">
        <f>Kovas!F41</f>
        <v>474</v>
      </c>
      <c r="G143" s="182">
        <v>5</v>
      </c>
      <c r="H143" s="188">
        <v>44988</v>
      </c>
      <c r="I143" s="159" t="s">
        <v>105</v>
      </c>
    </row>
    <row r="144" spans="1:9" ht="25.35" customHeight="1" x14ac:dyDescent="0.25">
      <c r="A144" s="192" t="s">
        <v>608</v>
      </c>
      <c r="B144" s="158" t="s">
        <v>707</v>
      </c>
      <c r="C144" s="158" t="s">
        <v>708</v>
      </c>
      <c r="D144" s="159" t="s">
        <v>23</v>
      </c>
      <c r="E144" s="181">
        <f>Gegužė!E34</f>
        <v>2202.56</v>
      </c>
      <c r="F144" s="182">
        <f>Gegužė!F34</f>
        <v>416</v>
      </c>
      <c r="G144" s="182" t="s">
        <v>277</v>
      </c>
      <c r="H144" s="186">
        <v>45051</v>
      </c>
      <c r="I144" s="159" t="s">
        <v>105</v>
      </c>
    </row>
    <row r="145" spans="1:9" ht="25.35" customHeight="1" x14ac:dyDescent="0.25">
      <c r="A145" s="192" t="s">
        <v>609</v>
      </c>
      <c r="B145" s="158" t="s">
        <v>801</v>
      </c>
      <c r="C145" s="158" t="s">
        <v>802</v>
      </c>
      <c r="D145" s="159" t="s">
        <v>10</v>
      </c>
      <c r="E145" s="177">
        <f>Birželis!E33+Liepa!E58</f>
        <v>2180.6</v>
      </c>
      <c r="F145" s="178">
        <f>Birželis!F33+Liepa!F58</f>
        <v>530</v>
      </c>
      <c r="G145" s="176">
        <v>3</v>
      </c>
      <c r="H145" s="186">
        <v>44568</v>
      </c>
      <c r="I145" s="159" t="s">
        <v>741</v>
      </c>
    </row>
    <row r="146" spans="1:9" ht="25.35" customHeight="1" x14ac:dyDescent="0.25">
      <c r="A146" s="192" t="s">
        <v>610</v>
      </c>
      <c r="B146" s="158" t="s">
        <v>148</v>
      </c>
      <c r="C146" s="158" t="s">
        <v>149</v>
      </c>
      <c r="D146" s="159" t="s">
        <v>10</v>
      </c>
      <c r="E146" s="177">
        <f>Sausis!E32</f>
        <v>2149.54</v>
      </c>
      <c r="F146" s="178">
        <f>Sausis!F32</f>
        <v>323</v>
      </c>
      <c r="G146" s="193">
        <v>5</v>
      </c>
      <c r="H146" s="188">
        <v>44918</v>
      </c>
      <c r="I146" s="159" t="s">
        <v>26</v>
      </c>
    </row>
    <row r="147" spans="1:9" ht="25.35" customHeight="1" x14ac:dyDescent="0.25">
      <c r="A147" s="192" t="s">
        <v>558</v>
      </c>
      <c r="B147" s="157" t="s">
        <v>150</v>
      </c>
      <c r="C147" s="157" t="s">
        <v>151</v>
      </c>
      <c r="D147" s="159" t="s">
        <v>152</v>
      </c>
      <c r="E147" s="177">
        <f>Sausis!E35+Vasaris!E60</f>
        <v>2066.15</v>
      </c>
      <c r="F147" s="178">
        <f>Sausis!F35+Vasaris!F60</f>
        <v>394</v>
      </c>
      <c r="G147" s="176">
        <v>2</v>
      </c>
      <c r="H147" s="188">
        <v>44897</v>
      </c>
      <c r="I147" s="159" t="s">
        <v>105</v>
      </c>
    </row>
    <row r="148" spans="1:9" ht="25.35" customHeight="1" x14ac:dyDescent="0.25">
      <c r="A148" s="192" t="s">
        <v>557</v>
      </c>
      <c r="B148" s="158" t="s">
        <v>153</v>
      </c>
      <c r="C148" s="158" t="s">
        <v>153</v>
      </c>
      <c r="D148" s="159" t="s">
        <v>63</v>
      </c>
      <c r="E148" s="181">
        <f>Vasaris!E46+Kovas!E93</f>
        <v>2044.5</v>
      </c>
      <c r="F148" s="182">
        <f>Vasaris!F46+Kovas!F93</f>
        <v>274</v>
      </c>
      <c r="G148" s="193">
        <v>2</v>
      </c>
      <c r="H148" s="188">
        <v>44974</v>
      </c>
      <c r="I148" s="159" t="s">
        <v>117</v>
      </c>
    </row>
    <row r="149" spans="1:9" ht="25.35" customHeight="1" x14ac:dyDescent="0.25">
      <c r="A149" s="192" t="s">
        <v>611</v>
      </c>
      <c r="B149" s="158" t="s">
        <v>169</v>
      </c>
      <c r="C149" s="158" t="s">
        <v>170</v>
      </c>
      <c r="D149" s="159" t="s">
        <v>171</v>
      </c>
      <c r="E149" s="181">
        <f>Vasaris!E53+Kovas!E54</f>
        <v>2005.65</v>
      </c>
      <c r="F149" s="182">
        <f>Vasaris!F53+Kovas!F54</f>
        <v>375</v>
      </c>
      <c r="G149" s="193">
        <v>5</v>
      </c>
      <c r="H149" s="188">
        <v>44981</v>
      </c>
      <c r="I149" s="159" t="s">
        <v>105</v>
      </c>
    </row>
    <row r="150" spans="1:9" ht="25.35" customHeight="1" x14ac:dyDescent="0.25">
      <c r="A150" s="192" t="s">
        <v>612</v>
      </c>
      <c r="B150" s="260" t="s">
        <v>274</v>
      </c>
      <c r="C150" s="158" t="s">
        <v>273</v>
      </c>
      <c r="D150" s="159" t="s">
        <v>276</v>
      </c>
      <c r="E150" s="181">
        <f>Kovas!E53+Balandis!E53</f>
        <v>2002</v>
      </c>
      <c r="F150" s="182">
        <f>Kovas!F53+Balandis!F53</f>
        <v>381</v>
      </c>
      <c r="G150" s="182">
        <v>8</v>
      </c>
      <c r="H150" s="188">
        <v>45012</v>
      </c>
      <c r="I150" s="159" t="s">
        <v>38</v>
      </c>
    </row>
    <row r="151" spans="1:9" ht="25.35" customHeight="1" x14ac:dyDescent="0.25">
      <c r="A151" s="192" t="s">
        <v>613</v>
      </c>
      <c r="B151" s="158" t="s">
        <v>781</v>
      </c>
      <c r="C151" s="158" t="s">
        <v>782</v>
      </c>
      <c r="D151" s="159" t="s">
        <v>783</v>
      </c>
      <c r="E151" s="177">
        <f>Birželis!E34</f>
        <v>1902</v>
      </c>
      <c r="F151" s="178">
        <f>Birželis!F34</f>
        <v>847</v>
      </c>
      <c r="G151" s="176">
        <v>2</v>
      </c>
      <c r="H151" s="186">
        <v>44680</v>
      </c>
      <c r="I151" s="159" t="s">
        <v>55</v>
      </c>
    </row>
    <row r="152" spans="1:9" ht="25.35" customHeight="1" x14ac:dyDescent="0.25">
      <c r="A152" s="192" t="s">
        <v>614</v>
      </c>
      <c r="B152" s="158" t="s">
        <v>245</v>
      </c>
      <c r="C152" s="158" t="s">
        <v>246</v>
      </c>
      <c r="D152" s="159" t="s">
        <v>87</v>
      </c>
      <c r="E152" s="181">
        <f>Kovas!E43</f>
        <v>1827.07</v>
      </c>
      <c r="F152" s="182">
        <f>Kovas!F43</f>
        <v>297</v>
      </c>
      <c r="G152" s="182">
        <v>9</v>
      </c>
      <c r="H152" s="188">
        <v>44995</v>
      </c>
      <c r="I152" s="159" t="s">
        <v>32</v>
      </c>
    </row>
    <row r="153" spans="1:9" ht="25.35" customHeight="1" x14ac:dyDescent="0.25">
      <c r="A153" s="192" t="s">
        <v>615</v>
      </c>
      <c r="B153" s="14" t="s">
        <v>897</v>
      </c>
      <c r="C153" s="14" t="s">
        <v>898</v>
      </c>
      <c r="D153" s="18" t="s">
        <v>400</v>
      </c>
      <c r="E153" s="15">
        <f>Liepa!E28</f>
        <v>1810.56</v>
      </c>
      <c r="F153" s="16">
        <f>Liepa!F28</f>
        <v>376</v>
      </c>
      <c r="G153" s="16">
        <v>10</v>
      </c>
      <c r="H153" s="139">
        <v>45135</v>
      </c>
      <c r="I153" s="159" t="s">
        <v>342</v>
      </c>
    </row>
    <row r="154" spans="1:9" ht="25.35" customHeight="1" x14ac:dyDescent="0.25">
      <c r="A154" s="192" t="s">
        <v>616</v>
      </c>
      <c r="B154" s="158" t="s">
        <v>430</v>
      </c>
      <c r="C154" s="158" t="s">
        <v>431</v>
      </c>
      <c r="D154" s="159" t="s">
        <v>54</v>
      </c>
      <c r="E154" s="181">
        <f>Balandis!E46</f>
        <v>1702.5</v>
      </c>
      <c r="F154" s="182">
        <f>Balandis!F46</f>
        <v>500</v>
      </c>
      <c r="G154" s="182">
        <v>1</v>
      </c>
      <c r="H154" s="186">
        <v>44112</v>
      </c>
      <c r="I154" s="159" t="s">
        <v>404</v>
      </c>
    </row>
    <row r="155" spans="1:9" ht="25.35" customHeight="1" x14ac:dyDescent="0.25">
      <c r="A155" s="192" t="s">
        <v>617</v>
      </c>
      <c r="B155" s="158" t="s">
        <v>157</v>
      </c>
      <c r="C155" s="158" t="s">
        <v>158</v>
      </c>
      <c r="D155" s="159" t="s">
        <v>159</v>
      </c>
      <c r="E155" s="181">
        <f>Vasaris!E48</f>
        <v>1634.8</v>
      </c>
      <c r="F155" s="182">
        <f>Vasaris!F48</f>
        <v>270</v>
      </c>
      <c r="G155" s="193">
        <v>4</v>
      </c>
      <c r="H155" s="188">
        <v>44960</v>
      </c>
      <c r="I155" s="159" t="s">
        <v>105</v>
      </c>
    </row>
    <row r="156" spans="1:9" ht="25.35" customHeight="1" x14ac:dyDescent="0.25">
      <c r="A156" s="192" t="s">
        <v>618</v>
      </c>
      <c r="B156" s="158" t="s">
        <v>761</v>
      </c>
      <c r="C156" s="158" t="s">
        <v>762</v>
      </c>
      <c r="D156" s="159" t="s">
        <v>763</v>
      </c>
      <c r="E156" s="177">
        <f>Birželis!E49+Liepa!E43</f>
        <v>1627.2</v>
      </c>
      <c r="F156" s="178">
        <f>Birželis!F49+Liepa!F43</f>
        <v>706</v>
      </c>
      <c r="G156" s="176">
        <v>2</v>
      </c>
      <c r="H156" s="186">
        <v>44603</v>
      </c>
      <c r="I156" s="159" t="s">
        <v>26</v>
      </c>
    </row>
    <row r="157" spans="1:9" ht="25.35" customHeight="1" x14ac:dyDescent="0.25">
      <c r="A157" s="192" t="s">
        <v>619</v>
      </c>
      <c r="B157" s="260" t="s">
        <v>803</v>
      </c>
      <c r="C157" s="260" t="s">
        <v>804</v>
      </c>
      <c r="D157" s="159" t="s">
        <v>10</v>
      </c>
      <c r="E157" s="177">
        <f>Birželis!E37</f>
        <v>1600.32</v>
      </c>
      <c r="F157" s="178">
        <f>Birželis!F37</f>
        <v>379</v>
      </c>
      <c r="G157" s="176">
        <v>3</v>
      </c>
      <c r="H157" s="186">
        <v>44743</v>
      </c>
      <c r="I157" s="159" t="s">
        <v>18</v>
      </c>
    </row>
    <row r="158" spans="1:9" ht="25.35" customHeight="1" x14ac:dyDescent="0.25">
      <c r="A158" s="192" t="s">
        <v>620</v>
      </c>
      <c r="B158" s="158" t="s">
        <v>160</v>
      </c>
      <c r="C158" s="158" t="s">
        <v>161</v>
      </c>
      <c r="D158" s="159" t="s">
        <v>162</v>
      </c>
      <c r="E158" s="177">
        <f>Sausis!E33</f>
        <v>1580</v>
      </c>
      <c r="F158" s="178">
        <f>Sausis!F33</f>
        <v>231</v>
      </c>
      <c r="G158" s="193">
        <v>2</v>
      </c>
      <c r="H158" s="188">
        <v>44904</v>
      </c>
      <c r="I158" s="265" t="s">
        <v>55</v>
      </c>
    </row>
    <row r="159" spans="1:9" ht="25.35" customHeight="1" x14ac:dyDescent="0.25">
      <c r="A159" s="192" t="s">
        <v>621</v>
      </c>
      <c r="B159" s="158" t="s">
        <v>377</v>
      </c>
      <c r="C159" s="158" t="s">
        <v>378</v>
      </c>
      <c r="D159" s="159" t="s">
        <v>347</v>
      </c>
      <c r="E159" s="181">
        <f>Balandis!E60+Gegužė!E52+Birželis!E83</f>
        <v>1570.25</v>
      </c>
      <c r="F159" s="182">
        <f>Balandis!F60+Gegužė!F52+Birželis!F83</f>
        <v>317</v>
      </c>
      <c r="G159" s="182">
        <v>5</v>
      </c>
      <c r="H159" s="186">
        <v>45030</v>
      </c>
      <c r="I159" s="159" t="s">
        <v>82</v>
      </c>
    </row>
    <row r="160" spans="1:9" ht="25.35" customHeight="1" x14ac:dyDescent="0.25">
      <c r="A160" s="192" t="s">
        <v>622</v>
      </c>
      <c r="B160" s="14" t="s">
        <v>885</v>
      </c>
      <c r="C160" s="14" t="s">
        <v>886</v>
      </c>
      <c r="D160" s="18" t="s">
        <v>10</v>
      </c>
      <c r="E160" s="15">
        <f>Liepa!E30</f>
        <v>1569.58</v>
      </c>
      <c r="F160" s="16">
        <f>Liepa!F30</f>
        <v>637</v>
      </c>
      <c r="G160" s="16">
        <v>4</v>
      </c>
      <c r="H160" s="139">
        <v>44638</v>
      </c>
      <c r="I160" s="159" t="s">
        <v>11</v>
      </c>
    </row>
    <row r="161" spans="1:9" ht="25.35" customHeight="1" x14ac:dyDescent="0.25">
      <c r="A161" s="192" t="s">
        <v>623</v>
      </c>
      <c r="B161" s="158" t="s">
        <v>226</v>
      </c>
      <c r="C161" s="158" t="s">
        <v>227</v>
      </c>
      <c r="D161" s="159" t="s">
        <v>10</v>
      </c>
      <c r="E161" s="181">
        <f>Vasaris!E79+Kovas!E71+Gegužė!E63+Birželis!E47</f>
        <v>1549.92</v>
      </c>
      <c r="F161" s="182">
        <f>Vasaris!F79+Kovas!F71+Gegužė!F63+Birželis!F47</f>
        <v>502</v>
      </c>
      <c r="G161" s="193">
        <v>1</v>
      </c>
      <c r="H161" s="188">
        <v>44400</v>
      </c>
      <c r="I161" s="159" t="s">
        <v>11</v>
      </c>
    </row>
    <row r="162" spans="1:9" ht="25.35" customHeight="1" x14ac:dyDescent="0.25">
      <c r="A162" s="192" t="s">
        <v>624</v>
      </c>
      <c r="B162" s="158" t="s">
        <v>658</v>
      </c>
      <c r="C162" s="158" t="s">
        <v>659</v>
      </c>
      <c r="D162" s="159" t="s">
        <v>63</v>
      </c>
      <c r="E162" s="181">
        <f>Gegužė!E39+Birželis!E71+Liepa!E65</f>
        <v>1543</v>
      </c>
      <c r="F162" s="182">
        <f>Gegužė!F39+Birželis!F71+Liepa!F65</f>
        <v>362</v>
      </c>
      <c r="G162" s="182">
        <v>14</v>
      </c>
      <c r="H162" s="186">
        <v>45065</v>
      </c>
      <c r="I162" s="159" t="s">
        <v>38</v>
      </c>
    </row>
    <row r="163" spans="1:9" ht="25.35" customHeight="1" x14ac:dyDescent="0.25">
      <c r="A163" s="192" t="s">
        <v>625</v>
      </c>
      <c r="B163" s="261" t="s">
        <v>784</v>
      </c>
      <c r="C163" s="261" t="s">
        <v>785</v>
      </c>
      <c r="D163" s="163" t="s">
        <v>786</v>
      </c>
      <c r="E163" s="203">
        <f>Birželis!E42+Liepa!E52</f>
        <v>1493</v>
      </c>
      <c r="F163" s="204">
        <f>Birželis!F42+Liepa!F52</f>
        <v>664</v>
      </c>
      <c r="G163" s="194">
        <v>2</v>
      </c>
      <c r="H163" s="202">
        <v>44694</v>
      </c>
      <c r="I163" s="163" t="s">
        <v>55</v>
      </c>
    </row>
    <row r="164" spans="1:9" ht="25.35" customHeight="1" x14ac:dyDescent="0.25">
      <c r="A164" s="192" t="s">
        <v>626</v>
      </c>
      <c r="B164" s="158" t="s">
        <v>428</v>
      </c>
      <c r="C164" s="158" t="s">
        <v>429</v>
      </c>
      <c r="D164" s="159" t="s">
        <v>423</v>
      </c>
      <c r="E164" s="181">
        <f>Balandis!E48</f>
        <v>1418</v>
      </c>
      <c r="F164" s="182">
        <f>Balandis!F48</f>
        <v>351</v>
      </c>
      <c r="G164" s="182">
        <v>1</v>
      </c>
      <c r="H164" s="186">
        <v>44707</v>
      </c>
      <c r="I164" s="159" t="s">
        <v>404</v>
      </c>
    </row>
    <row r="165" spans="1:9" ht="25.35" customHeight="1" x14ac:dyDescent="0.25">
      <c r="A165" s="192" t="s">
        <v>627</v>
      </c>
      <c r="B165" s="19" t="s">
        <v>891</v>
      </c>
      <c r="C165" s="19" t="s">
        <v>892</v>
      </c>
      <c r="D165" s="22" t="s">
        <v>188</v>
      </c>
      <c r="E165" s="152">
        <f>Liepa!E31</f>
        <v>1415.07</v>
      </c>
      <c r="F165" s="50">
        <f>Liepa!F31</f>
        <v>232</v>
      </c>
      <c r="G165" s="50">
        <v>7</v>
      </c>
      <c r="H165" s="141">
        <v>45135</v>
      </c>
      <c r="I165" s="163" t="s">
        <v>147</v>
      </c>
    </row>
    <row r="166" spans="1:9" ht="25.35" customHeight="1" x14ac:dyDescent="0.25">
      <c r="A166" s="192" t="s">
        <v>628</v>
      </c>
      <c r="B166" s="260" t="s">
        <v>779</v>
      </c>
      <c r="C166" s="260" t="s">
        <v>780</v>
      </c>
      <c r="D166" s="159" t="s">
        <v>63</v>
      </c>
      <c r="E166" s="177">
        <f>Birželis!E69+Liepa!E33</f>
        <v>1410.6</v>
      </c>
      <c r="F166" s="178">
        <f>Birželis!F69+Liepa!F33</f>
        <v>240</v>
      </c>
      <c r="G166" s="176">
        <v>5</v>
      </c>
      <c r="H166" s="186">
        <v>45106</v>
      </c>
      <c r="I166" s="159" t="s">
        <v>82</v>
      </c>
    </row>
    <row r="167" spans="1:9" ht="25.35" customHeight="1" x14ac:dyDescent="0.25">
      <c r="A167" s="192" t="s">
        <v>629</v>
      </c>
      <c r="B167" s="158" t="s">
        <v>287</v>
      </c>
      <c r="C167" s="158" t="s">
        <v>293</v>
      </c>
      <c r="D167" s="159" t="s">
        <v>63</v>
      </c>
      <c r="E167" s="181">
        <f>Kovas!E73+Balandis!E57+Gegužė!E74</f>
        <v>1383.4500000000003</v>
      </c>
      <c r="F167" s="182">
        <f>Kovas!F73+Balandis!F57+Gegužė!F74</f>
        <v>257</v>
      </c>
      <c r="G167" s="182">
        <v>10</v>
      </c>
      <c r="H167" s="188">
        <v>45012</v>
      </c>
      <c r="I167" s="159" t="s">
        <v>38</v>
      </c>
    </row>
    <row r="168" spans="1:9" ht="25.35" customHeight="1" x14ac:dyDescent="0.25">
      <c r="A168" s="192" t="s">
        <v>630</v>
      </c>
      <c r="B168" s="158" t="s">
        <v>337</v>
      </c>
      <c r="C168" s="158" t="s">
        <v>337</v>
      </c>
      <c r="D168" s="159" t="s">
        <v>334</v>
      </c>
      <c r="E168" s="181">
        <f>Kovas!E48</f>
        <v>1375.1999999999998</v>
      </c>
      <c r="F168" s="182">
        <f>Kovas!F48</f>
        <v>272</v>
      </c>
      <c r="G168" s="182">
        <v>2</v>
      </c>
      <c r="H168" s="188">
        <v>44988</v>
      </c>
      <c r="I168" s="159" t="s">
        <v>105</v>
      </c>
    </row>
    <row r="169" spans="1:9" ht="25.35" customHeight="1" x14ac:dyDescent="0.25">
      <c r="A169" s="192" t="s">
        <v>631</v>
      </c>
      <c r="B169" s="14" t="s">
        <v>860</v>
      </c>
      <c r="C169" s="14" t="s">
        <v>861</v>
      </c>
      <c r="D169" s="18" t="s">
        <v>862</v>
      </c>
      <c r="E169" s="15">
        <f>Balandis!E61+Birželis!E61</f>
        <v>1303</v>
      </c>
      <c r="F169" s="16">
        <f>Balandis!F61+Birželis!F61</f>
        <v>385</v>
      </c>
      <c r="G169" s="16">
        <v>1</v>
      </c>
      <c r="H169" s="139">
        <v>43435</v>
      </c>
      <c r="I169" s="159" t="s">
        <v>835</v>
      </c>
    </row>
    <row r="170" spans="1:9" ht="25.35" customHeight="1" x14ac:dyDescent="0.25">
      <c r="A170" s="192" t="s">
        <v>632</v>
      </c>
      <c r="B170" s="158" t="s">
        <v>163</v>
      </c>
      <c r="C170" s="158" t="s">
        <v>164</v>
      </c>
      <c r="D170" s="159" t="s">
        <v>165</v>
      </c>
      <c r="E170" s="181">
        <f>Vasaris!E51</f>
        <v>1267.8</v>
      </c>
      <c r="F170" s="182">
        <f>Vasaris!F51</f>
        <v>207</v>
      </c>
      <c r="G170" s="193">
        <v>4</v>
      </c>
      <c r="H170" s="188">
        <v>44974</v>
      </c>
      <c r="I170" s="159" t="s">
        <v>105</v>
      </c>
    </row>
    <row r="171" spans="1:9" ht="25.35" customHeight="1" x14ac:dyDescent="0.25">
      <c r="A171" s="192" t="s">
        <v>633</v>
      </c>
      <c r="B171" s="14" t="s">
        <v>849</v>
      </c>
      <c r="C171" s="14" t="s">
        <v>850</v>
      </c>
      <c r="D171" s="18" t="s">
        <v>851</v>
      </c>
      <c r="E171" s="15">
        <f>Balandis!E54+Birželis!E73</f>
        <v>1244</v>
      </c>
      <c r="F171" s="16">
        <f>Balandis!F54+Birželis!F73</f>
        <v>302</v>
      </c>
      <c r="G171" s="16">
        <v>1</v>
      </c>
      <c r="H171" s="139">
        <v>44493</v>
      </c>
      <c r="I171" s="159" t="s">
        <v>835</v>
      </c>
    </row>
    <row r="172" spans="1:9" ht="25.35" customHeight="1" x14ac:dyDescent="0.25">
      <c r="A172" s="192" t="s">
        <v>634</v>
      </c>
      <c r="B172" s="157" t="s">
        <v>166</v>
      </c>
      <c r="C172" s="157" t="s">
        <v>167</v>
      </c>
      <c r="D172" s="159" t="s">
        <v>168</v>
      </c>
      <c r="E172" s="177">
        <f>Sausis!E38+Vasaris!E66</f>
        <v>1228.8</v>
      </c>
      <c r="F172" s="178">
        <f>Sausis!F38+Vasaris!F66</f>
        <v>223</v>
      </c>
      <c r="G172" s="176">
        <v>2</v>
      </c>
      <c r="H172" s="188">
        <v>44896</v>
      </c>
      <c r="I172" s="159" t="s">
        <v>117</v>
      </c>
    </row>
    <row r="173" spans="1:9" ht="25.35" customHeight="1" x14ac:dyDescent="0.25">
      <c r="A173" s="192" t="s">
        <v>635</v>
      </c>
      <c r="B173" s="158" t="s">
        <v>209</v>
      </c>
      <c r="C173" s="158" t="s">
        <v>210</v>
      </c>
      <c r="D173" s="159" t="s">
        <v>188</v>
      </c>
      <c r="E173" s="181">
        <f>Vasaris!E73+Kovas!E86+Gegužė!E80+Birželis!E48</f>
        <v>1226.83</v>
      </c>
      <c r="F173" s="182">
        <f>Vasaris!F73+Kovas!F86+Gegužė!F80+Birželis!F48</f>
        <v>393</v>
      </c>
      <c r="G173" s="193">
        <v>2</v>
      </c>
      <c r="H173" s="188">
        <v>44855</v>
      </c>
      <c r="I173" s="159" t="s">
        <v>26</v>
      </c>
    </row>
    <row r="174" spans="1:9" ht="25.35" customHeight="1" x14ac:dyDescent="0.25">
      <c r="A174" s="192" t="s">
        <v>636</v>
      </c>
      <c r="B174" s="158" t="s">
        <v>412</v>
      </c>
      <c r="C174" s="158" t="s">
        <v>413</v>
      </c>
      <c r="D174" s="159" t="s">
        <v>414</v>
      </c>
      <c r="E174" s="181">
        <f>Balandis!E49</f>
        <v>1226</v>
      </c>
      <c r="F174" s="182">
        <f>Balandis!F49</f>
        <v>287</v>
      </c>
      <c r="G174" s="182">
        <v>1</v>
      </c>
      <c r="H174" s="186">
        <v>43574</v>
      </c>
      <c r="I174" s="159" t="s">
        <v>404</v>
      </c>
    </row>
    <row r="175" spans="1:9" ht="25.35" customHeight="1" x14ac:dyDescent="0.25">
      <c r="A175" s="192" t="s">
        <v>637</v>
      </c>
      <c r="B175" s="260" t="s">
        <v>764</v>
      </c>
      <c r="C175" s="260" t="s">
        <v>765</v>
      </c>
      <c r="D175" s="159" t="s">
        <v>204</v>
      </c>
      <c r="E175" s="177">
        <f>Birželis!E56+Liepa!E46</f>
        <v>1201</v>
      </c>
      <c r="F175" s="178">
        <f>Birželis!F56+Liepa!F46</f>
        <v>491</v>
      </c>
      <c r="G175" s="176">
        <v>2</v>
      </c>
      <c r="H175" s="186">
        <v>44645</v>
      </c>
      <c r="I175" s="159" t="s">
        <v>26</v>
      </c>
    </row>
    <row r="176" spans="1:9" ht="25.35" customHeight="1" x14ac:dyDescent="0.25">
      <c r="A176" s="192" t="s">
        <v>638</v>
      </c>
      <c r="B176" s="158" t="s">
        <v>672</v>
      </c>
      <c r="C176" s="158" t="s">
        <v>673</v>
      </c>
      <c r="D176" s="159" t="s">
        <v>113</v>
      </c>
      <c r="E176" s="181">
        <f>Gegužė!E48+Birželis!E77</f>
        <v>1193.8</v>
      </c>
      <c r="F176" s="182">
        <f>Gegužė!F48+Birželis!F77</f>
        <v>222</v>
      </c>
      <c r="G176" s="182">
        <v>7</v>
      </c>
      <c r="H176" s="186">
        <v>45052</v>
      </c>
      <c r="I176" s="159" t="s">
        <v>82</v>
      </c>
    </row>
    <row r="177" spans="1:9" ht="25.35" customHeight="1" x14ac:dyDescent="0.25">
      <c r="A177" s="192" t="s">
        <v>639</v>
      </c>
      <c r="B177" s="158" t="s">
        <v>249</v>
      </c>
      <c r="C177" s="158" t="s">
        <v>250</v>
      </c>
      <c r="D177" s="159" t="s">
        <v>13</v>
      </c>
      <c r="E177" s="181">
        <f>Kovas!E50+Gegužė!E67</f>
        <v>1187</v>
      </c>
      <c r="F177" s="182">
        <f>Kovas!F50+Gegužė!F67</f>
        <v>250</v>
      </c>
      <c r="G177" s="182">
        <v>2</v>
      </c>
      <c r="H177" s="188">
        <v>41544</v>
      </c>
      <c r="I177" s="159" t="s">
        <v>251</v>
      </c>
    </row>
    <row r="178" spans="1:9" ht="25.35" customHeight="1" x14ac:dyDescent="0.25">
      <c r="A178" s="192" t="s">
        <v>640</v>
      </c>
      <c r="B178" s="158" t="s">
        <v>182</v>
      </c>
      <c r="C178" s="158" t="s">
        <v>183</v>
      </c>
      <c r="D178" s="159" t="s">
        <v>10</v>
      </c>
      <c r="E178" s="181">
        <f>Vasaris!E62+Kovas!E63</f>
        <v>1177.5</v>
      </c>
      <c r="F178" s="182">
        <f>Vasaris!F62+Kovas!F63</f>
        <v>229</v>
      </c>
      <c r="G178" s="193">
        <v>1</v>
      </c>
      <c r="H178" s="188">
        <v>41950</v>
      </c>
      <c r="I178" s="159" t="s">
        <v>24</v>
      </c>
    </row>
    <row r="179" spans="1:9" ht="25.35" customHeight="1" x14ac:dyDescent="0.25">
      <c r="A179" s="192" t="s">
        <v>641</v>
      </c>
      <c r="B179" s="158" t="s">
        <v>381</v>
      </c>
      <c r="C179" s="158" t="s">
        <v>382</v>
      </c>
      <c r="D179" s="159" t="s">
        <v>383</v>
      </c>
      <c r="E179" s="181">
        <f>Balandis!E52</f>
        <v>1107.2</v>
      </c>
      <c r="F179" s="182">
        <f>Balandis!F52</f>
        <v>332</v>
      </c>
      <c r="G179" s="182">
        <v>8</v>
      </c>
      <c r="H179" s="186">
        <v>44606</v>
      </c>
      <c r="I179" s="159" t="s">
        <v>117</v>
      </c>
    </row>
    <row r="180" spans="1:9" ht="25.35" customHeight="1" x14ac:dyDescent="0.25">
      <c r="A180" s="192" t="s">
        <v>642</v>
      </c>
      <c r="B180" s="158" t="s">
        <v>176</v>
      </c>
      <c r="C180" s="158" t="s">
        <v>177</v>
      </c>
      <c r="D180" s="159" t="s">
        <v>23</v>
      </c>
      <c r="E180" s="181">
        <f>Vasaris!E58+Kovas!E79</f>
        <v>1083</v>
      </c>
      <c r="F180" s="182">
        <f>Vasaris!F58+Kovas!F79</f>
        <v>207</v>
      </c>
      <c r="G180" s="193">
        <v>5</v>
      </c>
      <c r="H180" s="188">
        <v>44974</v>
      </c>
      <c r="I180" s="159" t="s">
        <v>35</v>
      </c>
    </row>
    <row r="181" spans="1:9" ht="25.35" customHeight="1" x14ac:dyDescent="0.25">
      <c r="A181" s="192" t="s">
        <v>643</v>
      </c>
      <c r="B181" s="158" t="s">
        <v>679</v>
      </c>
      <c r="C181" s="158" t="s">
        <v>680</v>
      </c>
      <c r="D181" s="159" t="s">
        <v>188</v>
      </c>
      <c r="E181" s="181">
        <f>Gegužė!E46</f>
        <v>1050</v>
      </c>
      <c r="F181" s="182">
        <f>Gegužė!F46</f>
        <v>145</v>
      </c>
      <c r="G181" s="182">
        <v>1</v>
      </c>
      <c r="H181" s="186">
        <v>44414</v>
      </c>
      <c r="I181" s="159" t="s">
        <v>678</v>
      </c>
    </row>
    <row r="182" spans="1:9" ht="25.35" customHeight="1" x14ac:dyDescent="0.25">
      <c r="A182" s="192" t="s">
        <v>644</v>
      </c>
      <c r="B182" s="158" t="s">
        <v>172</v>
      </c>
      <c r="C182" s="158" t="s">
        <v>172</v>
      </c>
      <c r="D182" s="159" t="s">
        <v>13</v>
      </c>
      <c r="E182" s="181">
        <f>Sausis!E37</f>
        <v>1019</v>
      </c>
      <c r="F182" s="182">
        <f>Sausis!F37</f>
        <v>252</v>
      </c>
      <c r="G182" s="193">
        <v>3</v>
      </c>
      <c r="H182" s="188">
        <v>44883</v>
      </c>
      <c r="I182" s="159" t="s">
        <v>173</v>
      </c>
    </row>
    <row r="183" spans="1:9" ht="25.35" customHeight="1" x14ac:dyDescent="0.25">
      <c r="A183" s="192" t="s">
        <v>645</v>
      </c>
      <c r="B183" s="157" t="s">
        <v>191</v>
      </c>
      <c r="C183" s="157" t="s">
        <v>191</v>
      </c>
      <c r="D183" s="159" t="s">
        <v>13</v>
      </c>
      <c r="E183" s="177">
        <f>Sausis!E45+Vasaris!E72+Kovas!E81+Gegužė!E69+Birželis!E78</f>
        <v>1001.9100000000001</v>
      </c>
      <c r="F183" s="178">
        <f>Sausis!F45+Vasaris!F72+Kovas!F81+Gegužė!F69+Birželis!F78</f>
        <v>262</v>
      </c>
      <c r="G183" s="176">
        <v>5</v>
      </c>
      <c r="H183" s="188">
        <v>44834</v>
      </c>
      <c r="I183" s="277" t="s">
        <v>38</v>
      </c>
    </row>
    <row r="184" spans="1:9" ht="25.35" customHeight="1" x14ac:dyDescent="0.25">
      <c r="A184" s="192" t="s">
        <v>646</v>
      </c>
      <c r="B184" s="14" t="s">
        <v>852</v>
      </c>
      <c r="C184" s="14" t="s">
        <v>853</v>
      </c>
      <c r="D184" s="18" t="s">
        <v>854</v>
      </c>
      <c r="E184" s="15">
        <f>Balandis!E83+Birželis!E57</f>
        <v>974</v>
      </c>
      <c r="F184" s="16">
        <f>Balandis!F83+Birželis!F57</f>
        <v>247</v>
      </c>
      <c r="G184" s="16">
        <v>1</v>
      </c>
      <c r="H184" s="139">
        <v>44302</v>
      </c>
      <c r="I184" s="159" t="s">
        <v>835</v>
      </c>
    </row>
    <row r="185" spans="1:9" ht="25.35" customHeight="1" x14ac:dyDescent="0.25">
      <c r="A185" s="192" t="s">
        <v>647</v>
      </c>
      <c r="B185" s="14" t="s">
        <v>863</v>
      </c>
      <c r="C185" s="14" t="s">
        <v>864</v>
      </c>
      <c r="D185" s="18" t="s">
        <v>865</v>
      </c>
      <c r="E185" s="15">
        <f>Kovas!E62+Birželis!E64</f>
        <v>919</v>
      </c>
      <c r="F185" s="16">
        <f>Kovas!F62+Birželis!F64</f>
        <v>212</v>
      </c>
      <c r="G185" s="16">
        <v>1</v>
      </c>
      <c r="H185" s="139">
        <v>42988</v>
      </c>
      <c r="I185" s="159" t="s">
        <v>835</v>
      </c>
    </row>
    <row r="186" spans="1:9" ht="25.35" customHeight="1" x14ac:dyDescent="0.25">
      <c r="A186" s="192" t="s">
        <v>649</v>
      </c>
      <c r="B186" s="162" t="s">
        <v>284</v>
      </c>
      <c r="C186" s="162" t="s">
        <v>294</v>
      </c>
      <c r="D186" s="163" t="s">
        <v>63</v>
      </c>
      <c r="E186" s="200">
        <f>Kovas!E75+Balandis!E71+Gegužė!E75</f>
        <v>861.39999999999986</v>
      </c>
      <c r="F186" s="201">
        <f>Kovas!F75+Balandis!F71+Gegužė!F75</f>
        <v>176</v>
      </c>
      <c r="G186" s="201">
        <v>5</v>
      </c>
      <c r="H186" s="278">
        <v>45012</v>
      </c>
      <c r="I186" s="163" t="s">
        <v>38</v>
      </c>
    </row>
    <row r="187" spans="1:9" ht="25.9" customHeight="1" x14ac:dyDescent="0.25">
      <c r="A187" s="192" t="s">
        <v>713</v>
      </c>
      <c r="B187" s="158" t="s">
        <v>281</v>
      </c>
      <c r="C187" s="158" t="s">
        <v>280</v>
      </c>
      <c r="D187" s="159" t="s">
        <v>282</v>
      </c>
      <c r="E187" s="181">
        <f>Kovas!E66+Balandis!E84+Gegužė!E70</f>
        <v>845.09999999999991</v>
      </c>
      <c r="F187" s="182">
        <f>Kovas!F66+Balandis!F84+Gegužė!F70</f>
        <v>167</v>
      </c>
      <c r="G187" s="182">
        <v>3</v>
      </c>
      <c r="H187" s="188">
        <v>45012</v>
      </c>
      <c r="I187" s="163" t="s">
        <v>38</v>
      </c>
    </row>
    <row r="188" spans="1:9" ht="25.9" customHeight="1" x14ac:dyDescent="0.25">
      <c r="A188" s="192" t="s">
        <v>714</v>
      </c>
      <c r="B188" s="158" t="s">
        <v>174</v>
      </c>
      <c r="C188" s="158" t="s">
        <v>174</v>
      </c>
      <c r="D188" s="159" t="s">
        <v>13</v>
      </c>
      <c r="E188" s="177">
        <f>Sausis!E41+Vasaris!E69</f>
        <v>844.65</v>
      </c>
      <c r="F188" s="178">
        <f>Sausis!F41+Vasaris!F69</f>
        <v>150</v>
      </c>
      <c r="G188" s="193">
        <v>2</v>
      </c>
      <c r="H188" s="188">
        <v>44883</v>
      </c>
      <c r="I188" s="163" t="s">
        <v>97</v>
      </c>
    </row>
    <row r="189" spans="1:9" ht="25.9" customHeight="1" x14ac:dyDescent="0.25">
      <c r="A189" s="192" t="s">
        <v>715</v>
      </c>
      <c r="B189" s="158" t="s">
        <v>179</v>
      </c>
      <c r="C189" s="158" t="s">
        <v>180</v>
      </c>
      <c r="D189" s="159" t="s">
        <v>181</v>
      </c>
      <c r="E189" s="177">
        <f>Sausis!E40+Vasaris!E74+Birželis!E90</f>
        <v>829.7</v>
      </c>
      <c r="F189" s="178">
        <f>Sausis!F40+Vasaris!F74+Birželis!F90</f>
        <v>214</v>
      </c>
      <c r="G189" s="193">
        <v>2</v>
      </c>
      <c r="H189" s="188">
        <v>44883</v>
      </c>
      <c r="I189" s="163" t="s">
        <v>82</v>
      </c>
    </row>
    <row r="190" spans="1:9" ht="25.5" customHeight="1" x14ac:dyDescent="0.25">
      <c r="A190" s="192" t="s">
        <v>716</v>
      </c>
      <c r="B190" s="158" t="s">
        <v>454</v>
      </c>
      <c r="C190" s="158" t="s">
        <v>453</v>
      </c>
      <c r="D190" s="159" t="s">
        <v>63</v>
      </c>
      <c r="E190" s="181">
        <f>Balandis!E62</f>
        <v>819.5</v>
      </c>
      <c r="F190" s="182">
        <f>Balandis!F62</f>
        <v>271</v>
      </c>
      <c r="G190" s="182">
        <v>5</v>
      </c>
      <c r="H190" s="186">
        <v>45037</v>
      </c>
      <c r="I190" s="163" t="s">
        <v>105</v>
      </c>
    </row>
    <row r="191" spans="1:9" ht="25.5" customHeight="1" x14ac:dyDescent="0.25">
      <c r="A191" s="192" t="s">
        <v>717</v>
      </c>
      <c r="B191" s="158" t="s">
        <v>376</v>
      </c>
      <c r="C191" s="158" t="s">
        <v>375</v>
      </c>
      <c r="D191" s="159" t="s">
        <v>347</v>
      </c>
      <c r="E191" s="181">
        <f>Balandis!E67+Gegužė!E71</f>
        <v>797.27</v>
      </c>
      <c r="F191" s="182">
        <f>Balandis!F67+Gegužė!F71</f>
        <v>126</v>
      </c>
      <c r="G191" s="182">
        <v>4</v>
      </c>
      <c r="H191" s="186">
        <v>45044</v>
      </c>
      <c r="I191" s="163" t="s">
        <v>82</v>
      </c>
    </row>
    <row r="192" spans="1:9" ht="25.5" customHeight="1" x14ac:dyDescent="0.25">
      <c r="A192" s="192" t="s">
        <v>718</v>
      </c>
      <c r="B192" s="158" t="s">
        <v>178</v>
      </c>
      <c r="C192" s="158" t="s">
        <v>178</v>
      </c>
      <c r="D192" s="159" t="s">
        <v>133</v>
      </c>
      <c r="E192" s="181">
        <f>Vasaris!E59</f>
        <v>791.42</v>
      </c>
      <c r="F192" s="182">
        <f>Vasaris!F59</f>
        <v>99</v>
      </c>
      <c r="G192" s="193">
        <v>3</v>
      </c>
      <c r="H192" s="188">
        <v>44981</v>
      </c>
      <c r="I192" s="163" t="s">
        <v>134</v>
      </c>
    </row>
    <row r="193" spans="1:9" ht="25.5" customHeight="1" x14ac:dyDescent="0.25">
      <c r="A193" s="192" t="s">
        <v>719</v>
      </c>
      <c r="B193" s="158" t="s">
        <v>212</v>
      </c>
      <c r="C193" s="158" t="s">
        <v>213</v>
      </c>
      <c r="D193" s="159" t="s">
        <v>214</v>
      </c>
      <c r="E193" s="177">
        <f>Sausis!E50+Kovas!E83+Balandis!E101+Birželis!E66</f>
        <v>789.95</v>
      </c>
      <c r="F193" s="178">
        <f>Sausis!F50+Kovas!F83+Balandis!F101+Birželis!F66</f>
        <v>220</v>
      </c>
      <c r="G193" s="193">
        <v>1</v>
      </c>
      <c r="H193" s="188">
        <v>44694</v>
      </c>
      <c r="I193" s="163" t="s">
        <v>82</v>
      </c>
    </row>
    <row r="194" spans="1:9" ht="25.5" customHeight="1" x14ac:dyDescent="0.25">
      <c r="A194" s="192" t="s">
        <v>720</v>
      </c>
      <c r="B194" s="14" t="s">
        <v>855</v>
      </c>
      <c r="C194" s="14" t="s">
        <v>856</v>
      </c>
      <c r="D194" s="18" t="s">
        <v>857</v>
      </c>
      <c r="E194" s="15">
        <f>Balandis!E64+Birželis!E43</f>
        <v>1728</v>
      </c>
      <c r="F194" s="15">
        <f>Balandis!F64+Birželis!F43</f>
        <v>453</v>
      </c>
      <c r="G194" s="16">
        <v>1</v>
      </c>
      <c r="H194" s="139">
        <v>44114</v>
      </c>
      <c r="I194" s="163" t="s">
        <v>835</v>
      </c>
    </row>
    <row r="195" spans="1:9" ht="25.5" customHeight="1" x14ac:dyDescent="0.25">
      <c r="A195" s="192" t="s">
        <v>721</v>
      </c>
      <c r="B195" s="158" t="s">
        <v>186</v>
      </c>
      <c r="C195" s="158" t="s">
        <v>187</v>
      </c>
      <c r="D195" s="159" t="s">
        <v>188</v>
      </c>
      <c r="E195" s="181">
        <f>Vasaris!E63+Kovas!E85</f>
        <v>784.45</v>
      </c>
      <c r="F195" s="182">
        <f>Vasaris!F63+Kovas!F85</f>
        <v>141</v>
      </c>
      <c r="G195" s="193">
        <v>5</v>
      </c>
      <c r="H195" s="188">
        <v>44974</v>
      </c>
      <c r="I195" s="163" t="s">
        <v>82</v>
      </c>
    </row>
    <row r="196" spans="1:9" ht="25.5" customHeight="1" x14ac:dyDescent="0.25">
      <c r="A196" s="192" t="s">
        <v>722</v>
      </c>
      <c r="B196" s="158" t="s">
        <v>701</v>
      </c>
      <c r="C196" s="158" t="s">
        <v>702</v>
      </c>
      <c r="D196" s="159" t="s">
        <v>703</v>
      </c>
      <c r="E196" s="181">
        <f>Gegužė!E50</f>
        <v>750.3</v>
      </c>
      <c r="F196" s="182">
        <f>Gegužė!F50</f>
        <v>145</v>
      </c>
      <c r="G196" s="182">
        <v>11</v>
      </c>
      <c r="H196" s="186">
        <v>45059</v>
      </c>
      <c r="I196" s="163" t="s">
        <v>123</v>
      </c>
    </row>
    <row r="197" spans="1:9" ht="25.5" customHeight="1" x14ac:dyDescent="0.25">
      <c r="A197" s="192" t="s">
        <v>723</v>
      </c>
      <c r="B197" s="157" t="s">
        <v>207</v>
      </c>
      <c r="C197" s="157" t="s">
        <v>208</v>
      </c>
      <c r="D197" s="159" t="s">
        <v>10</v>
      </c>
      <c r="E197" s="177">
        <f>Sausis!E49+Gegužė!E61+Liepa!E59</f>
        <v>662.59999999999991</v>
      </c>
      <c r="F197" s="178">
        <f>Sausis!F49+Gegužė!F61+Liepa!F59</f>
        <v>157</v>
      </c>
      <c r="G197" s="176">
        <v>1</v>
      </c>
      <c r="H197" s="188">
        <v>44792</v>
      </c>
      <c r="I197" s="163" t="s">
        <v>46</v>
      </c>
    </row>
    <row r="198" spans="1:9" ht="25.5" customHeight="1" x14ac:dyDescent="0.25">
      <c r="A198" s="192" t="s">
        <v>724</v>
      </c>
      <c r="B198" s="14" t="s">
        <v>844</v>
      </c>
      <c r="C198" s="14" t="s">
        <v>845</v>
      </c>
      <c r="D198" s="18" t="s">
        <v>165</v>
      </c>
      <c r="E198" s="15">
        <f>Kovas!E57</f>
        <v>661</v>
      </c>
      <c r="F198" s="16">
        <f>Kovas!F57</f>
        <v>209</v>
      </c>
      <c r="G198" s="16">
        <v>1</v>
      </c>
      <c r="H198" s="139">
        <v>44707</v>
      </c>
      <c r="I198" s="163" t="s">
        <v>835</v>
      </c>
    </row>
    <row r="199" spans="1:9" ht="25.5" customHeight="1" x14ac:dyDescent="0.25">
      <c r="A199" s="192" t="s">
        <v>725</v>
      </c>
      <c r="B199" s="158" t="s">
        <v>211</v>
      </c>
      <c r="C199" s="158" t="s">
        <v>211</v>
      </c>
      <c r="D199" s="159" t="s">
        <v>10</v>
      </c>
      <c r="E199" s="181">
        <f>Vasaris!E76+Kovas!E60</f>
        <v>631.1</v>
      </c>
      <c r="F199" s="182">
        <f>Vasaris!F76+Kovas!F60</f>
        <v>110</v>
      </c>
      <c r="G199" s="193">
        <v>1</v>
      </c>
      <c r="H199" s="188">
        <v>44734</v>
      </c>
      <c r="I199" s="163" t="s">
        <v>24</v>
      </c>
    </row>
    <row r="200" spans="1:9" ht="25.5" customHeight="1" x14ac:dyDescent="0.25">
      <c r="A200" s="192" t="s">
        <v>726</v>
      </c>
      <c r="B200" s="158" t="s">
        <v>184</v>
      </c>
      <c r="C200" s="158" t="s">
        <v>185</v>
      </c>
      <c r="D200" s="159" t="s">
        <v>63</v>
      </c>
      <c r="E200" s="177">
        <f>Sausis!E39</f>
        <v>631</v>
      </c>
      <c r="F200" s="178">
        <f>Sausis!F39</f>
        <v>87</v>
      </c>
      <c r="G200" s="193">
        <v>2</v>
      </c>
      <c r="H200" s="188">
        <v>44603</v>
      </c>
      <c r="I200" s="163" t="s">
        <v>55</v>
      </c>
    </row>
    <row r="201" spans="1:9" ht="25.5" customHeight="1" x14ac:dyDescent="0.25">
      <c r="A201" s="192" t="s">
        <v>727</v>
      </c>
      <c r="B201" s="14" t="s">
        <v>868</v>
      </c>
      <c r="C201" s="14" t="s">
        <v>869</v>
      </c>
      <c r="D201" s="18" t="s">
        <v>162</v>
      </c>
      <c r="E201" s="15">
        <f>Gegužė!E53</f>
        <v>596</v>
      </c>
      <c r="F201" s="16">
        <f>Gegužė!F53</f>
        <v>149</v>
      </c>
      <c r="G201" s="16">
        <v>1</v>
      </c>
      <c r="H201" s="139">
        <v>42301</v>
      </c>
      <c r="I201" s="163" t="s">
        <v>835</v>
      </c>
    </row>
    <row r="202" spans="1:9" ht="25.5" customHeight="1" x14ac:dyDescent="0.25">
      <c r="A202" s="192" t="s">
        <v>728</v>
      </c>
      <c r="B202" s="158" t="s">
        <v>694</v>
      </c>
      <c r="C202" s="158" t="s">
        <v>695</v>
      </c>
      <c r="D202" s="159" t="s">
        <v>10</v>
      </c>
      <c r="E202" s="181">
        <f>Gegužė!E54</f>
        <v>594.53</v>
      </c>
      <c r="F202" s="182">
        <f>Gegužė!F54</f>
        <v>93</v>
      </c>
      <c r="G202" s="182">
        <v>2</v>
      </c>
      <c r="H202" s="186">
        <v>45051</v>
      </c>
      <c r="I202" s="163" t="s">
        <v>461</v>
      </c>
    </row>
    <row r="203" spans="1:9" ht="25.5" customHeight="1" x14ac:dyDescent="0.25">
      <c r="A203" s="192" t="s">
        <v>729</v>
      </c>
      <c r="B203" s="158" t="s">
        <v>286</v>
      </c>
      <c r="C203" s="158" t="s">
        <v>298</v>
      </c>
      <c r="D203" s="159" t="s">
        <v>10</v>
      </c>
      <c r="E203" s="181">
        <f>Kovas!E72+Balandis!E87</f>
        <v>577</v>
      </c>
      <c r="F203" s="182">
        <f>Kovas!F72+Balandis!F87</f>
        <v>105</v>
      </c>
      <c r="G203" s="182">
        <v>3</v>
      </c>
      <c r="H203" s="188">
        <v>45012</v>
      </c>
      <c r="I203" s="163" t="s">
        <v>38</v>
      </c>
    </row>
    <row r="204" spans="1:9" ht="25.5" customHeight="1" x14ac:dyDescent="0.25">
      <c r="A204" s="192" t="s">
        <v>730</v>
      </c>
      <c r="B204" s="158" t="str">
        <f>Vasaris!B64</f>
        <v>Pradžia</v>
      </c>
      <c r="C204" s="158" t="str">
        <f>Vasaris!C64</f>
        <v>Inception</v>
      </c>
      <c r="D204" s="159" t="str">
        <f>Vasaris!D64</f>
        <v>US</v>
      </c>
      <c r="E204" s="181">
        <v>564</v>
      </c>
      <c r="F204" s="182">
        <v>110</v>
      </c>
      <c r="G204" s="193">
        <v>1</v>
      </c>
      <c r="H204" s="188">
        <v>40382</v>
      </c>
      <c r="I204" s="163" t="s">
        <v>24</v>
      </c>
    </row>
    <row r="205" spans="1:9" ht="25.5" customHeight="1" x14ac:dyDescent="0.25">
      <c r="A205" s="192" t="s">
        <v>731</v>
      </c>
      <c r="B205" s="14" t="s">
        <v>887</v>
      </c>
      <c r="C205" s="14" t="s">
        <v>888</v>
      </c>
      <c r="D205" s="18" t="s">
        <v>10</v>
      </c>
      <c r="E205" s="15">
        <f>Liepa!E47</f>
        <v>544.28</v>
      </c>
      <c r="F205" s="16">
        <f>Liepa!F47</f>
        <v>207</v>
      </c>
      <c r="G205" s="16">
        <v>4</v>
      </c>
      <c r="H205" s="139">
        <v>44552</v>
      </c>
      <c r="I205" s="163" t="s">
        <v>11</v>
      </c>
    </row>
    <row r="206" spans="1:9" ht="25.5" customHeight="1" x14ac:dyDescent="0.25">
      <c r="A206" s="192" t="s">
        <v>732</v>
      </c>
      <c r="B206" s="260" t="s">
        <v>199</v>
      </c>
      <c r="C206" s="260" t="s">
        <v>200</v>
      </c>
      <c r="D206" s="159" t="s">
        <v>201</v>
      </c>
      <c r="E206" s="177">
        <f>Sausis!E46+Kovas!E74</f>
        <v>538.1</v>
      </c>
      <c r="F206" s="178">
        <f>Sausis!F46+Kovas!F74</f>
        <v>104</v>
      </c>
      <c r="G206" s="193">
        <v>2</v>
      </c>
      <c r="H206" s="188">
        <v>44897</v>
      </c>
      <c r="I206" s="163" t="s">
        <v>117</v>
      </c>
    </row>
    <row r="207" spans="1:9" ht="25.5" customHeight="1" x14ac:dyDescent="0.25">
      <c r="A207" s="192" t="s">
        <v>733</v>
      </c>
      <c r="B207" s="158" t="s">
        <v>371</v>
      </c>
      <c r="C207" s="158" t="s">
        <v>372</v>
      </c>
      <c r="D207" s="159" t="s">
        <v>63</v>
      </c>
      <c r="E207" s="181">
        <f>Balandis!E70</f>
        <v>526</v>
      </c>
      <c r="F207" s="182">
        <f>Balandis!F70</f>
        <v>106</v>
      </c>
      <c r="G207" s="182">
        <v>2</v>
      </c>
      <c r="H207" s="186">
        <v>43987</v>
      </c>
      <c r="I207" s="163" t="s">
        <v>38</v>
      </c>
    </row>
    <row r="208" spans="1:9" ht="25.5" customHeight="1" x14ac:dyDescent="0.25">
      <c r="A208" s="192" t="s">
        <v>734</v>
      </c>
      <c r="B208" s="158" t="s">
        <v>319</v>
      </c>
      <c r="C208" s="158" t="s">
        <v>320</v>
      </c>
      <c r="D208" s="159" t="s">
        <v>10</v>
      </c>
      <c r="E208" s="181">
        <f>Kovas!E61</f>
        <v>480.76</v>
      </c>
      <c r="F208" s="182">
        <f>Kovas!F61</f>
        <v>69</v>
      </c>
      <c r="G208" s="182">
        <v>2</v>
      </c>
      <c r="H208" s="188">
        <v>44708</v>
      </c>
      <c r="I208" s="163" t="s">
        <v>740</v>
      </c>
    </row>
    <row r="209" spans="1:9" ht="25.5" customHeight="1" x14ac:dyDescent="0.25">
      <c r="A209" s="192" t="s">
        <v>735</v>
      </c>
      <c r="B209" s="158" t="s">
        <v>189</v>
      </c>
      <c r="C209" s="158" t="s">
        <v>190</v>
      </c>
      <c r="D209" s="159" t="s">
        <v>10</v>
      </c>
      <c r="E209" s="181">
        <f>Vasaris!E67</f>
        <v>468</v>
      </c>
      <c r="F209" s="182">
        <f>Vasaris!F67</f>
        <v>117</v>
      </c>
      <c r="G209" s="193">
        <v>1</v>
      </c>
      <c r="H209" s="188">
        <v>44589</v>
      </c>
      <c r="I209" s="163" t="s">
        <v>105</v>
      </c>
    </row>
    <row r="210" spans="1:9" ht="25.5" customHeight="1" x14ac:dyDescent="0.25">
      <c r="A210" s="192" t="s">
        <v>736</v>
      </c>
      <c r="B210" s="14" t="s">
        <v>832</v>
      </c>
      <c r="C210" s="14" t="s">
        <v>833</v>
      </c>
      <c r="D210" s="18" t="s">
        <v>834</v>
      </c>
      <c r="E210" s="15">
        <f>Kovas!E64</f>
        <v>464</v>
      </c>
      <c r="F210" s="16">
        <f>Kovas!F64</f>
        <v>116</v>
      </c>
      <c r="G210" s="16">
        <v>1</v>
      </c>
      <c r="H210" s="139">
        <v>44805</v>
      </c>
      <c r="I210" s="163" t="s">
        <v>835</v>
      </c>
    </row>
    <row r="211" spans="1:9" ht="25.5" customHeight="1" x14ac:dyDescent="0.25">
      <c r="A211" s="192" t="s">
        <v>737</v>
      </c>
      <c r="B211" s="14" t="s">
        <v>889</v>
      </c>
      <c r="C211" s="14" t="s">
        <v>890</v>
      </c>
      <c r="D211" s="18" t="s">
        <v>10</v>
      </c>
      <c r="E211" s="15">
        <f>Liepa!E49</f>
        <v>461</v>
      </c>
      <c r="F211" s="16">
        <f>Liepa!F49</f>
        <v>202</v>
      </c>
      <c r="G211" s="16">
        <v>2</v>
      </c>
      <c r="H211" s="139">
        <v>44631</v>
      </c>
      <c r="I211" s="163" t="s">
        <v>11</v>
      </c>
    </row>
    <row r="212" spans="1:9" ht="25.5" customHeight="1" x14ac:dyDescent="0.25">
      <c r="A212" s="192" t="s">
        <v>738</v>
      </c>
      <c r="B212" s="158" t="s">
        <v>254</v>
      </c>
      <c r="C212" s="158" t="s">
        <v>255</v>
      </c>
      <c r="D212" s="159" t="s">
        <v>10</v>
      </c>
      <c r="E212" s="181">
        <f>Kovas!E65</f>
        <v>460</v>
      </c>
      <c r="F212" s="182">
        <f>Kovas!F65</f>
        <v>92</v>
      </c>
      <c r="G212" s="182">
        <v>1</v>
      </c>
      <c r="H212" s="188">
        <v>43560</v>
      </c>
      <c r="I212" s="163" t="s">
        <v>38</v>
      </c>
    </row>
    <row r="213" spans="1:9" ht="25.5" customHeight="1" x14ac:dyDescent="0.25">
      <c r="A213" s="192" t="s">
        <v>739</v>
      </c>
      <c r="B213" s="158" t="s">
        <v>109</v>
      </c>
      <c r="C213" s="158" t="s">
        <v>410</v>
      </c>
      <c r="D213" s="159" t="s">
        <v>411</v>
      </c>
      <c r="E213" s="181">
        <f>Balandis!E73</f>
        <v>429</v>
      </c>
      <c r="F213" s="182">
        <f>Balandis!F73</f>
        <v>201</v>
      </c>
      <c r="G213" s="182">
        <v>1</v>
      </c>
      <c r="H213" s="186">
        <v>43567</v>
      </c>
      <c r="I213" s="163" t="s">
        <v>404</v>
      </c>
    </row>
    <row r="214" spans="1:9" ht="25.5" customHeight="1" x14ac:dyDescent="0.25">
      <c r="A214" s="192" t="s">
        <v>805</v>
      </c>
      <c r="B214" s="158" t="s">
        <v>369</v>
      </c>
      <c r="C214" s="158" t="s">
        <v>369</v>
      </c>
      <c r="D214" s="159" t="s">
        <v>13</v>
      </c>
      <c r="E214" s="181">
        <f>Balandis!E74</f>
        <v>427</v>
      </c>
      <c r="F214" s="182">
        <f>Balandis!F74</f>
        <v>89</v>
      </c>
      <c r="G214" s="182">
        <v>1</v>
      </c>
      <c r="H214" s="186">
        <v>43574</v>
      </c>
      <c r="I214" s="189" t="s">
        <v>38</v>
      </c>
    </row>
    <row r="215" spans="1:9" ht="25.5" customHeight="1" x14ac:dyDescent="0.25">
      <c r="A215" s="192" t="s">
        <v>806</v>
      </c>
      <c r="B215" s="158" t="s">
        <v>424</v>
      </c>
      <c r="C215" s="158" t="s">
        <v>425</v>
      </c>
      <c r="D215" s="159" t="s">
        <v>411</v>
      </c>
      <c r="E215" s="181">
        <f>Balandis!E75</f>
        <v>426.5</v>
      </c>
      <c r="F215" s="182">
        <f>Balandis!F75</f>
        <v>153</v>
      </c>
      <c r="G215" s="182">
        <v>1</v>
      </c>
      <c r="H215" s="186">
        <v>44894</v>
      </c>
      <c r="I215" s="189" t="s">
        <v>404</v>
      </c>
    </row>
    <row r="216" spans="1:9" ht="25.5" customHeight="1" x14ac:dyDescent="0.25">
      <c r="A216" s="192" t="s">
        <v>807</v>
      </c>
      <c r="B216" s="158" t="s">
        <v>407</v>
      </c>
      <c r="C216" s="158" t="s">
        <v>408</v>
      </c>
      <c r="D216" s="159" t="s">
        <v>409</v>
      </c>
      <c r="E216" s="181">
        <f>Balandis!E76</f>
        <v>426</v>
      </c>
      <c r="F216" s="182">
        <f>Balandis!F76</f>
        <v>103</v>
      </c>
      <c r="G216" s="182">
        <v>1</v>
      </c>
      <c r="H216" s="186">
        <v>43896</v>
      </c>
      <c r="I216" s="189" t="s">
        <v>404</v>
      </c>
    </row>
    <row r="217" spans="1:9" ht="25.5" customHeight="1" x14ac:dyDescent="0.25">
      <c r="A217" s="192" t="s">
        <v>808</v>
      </c>
      <c r="B217" s="158" t="s">
        <v>374</v>
      </c>
      <c r="C217" s="158" t="s">
        <v>373</v>
      </c>
      <c r="D217" s="159" t="s">
        <v>278</v>
      </c>
      <c r="E217" s="181">
        <f>Balandis!E81+Gegužė!E77</f>
        <v>424</v>
      </c>
      <c r="F217" s="182">
        <f>Balandis!F81+Gegužė!F77</f>
        <v>83</v>
      </c>
      <c r="G217" s="182">
        <v>2</v>
      </c>
      <c r="H217" s="186">
        <v>43987</v>
      </c>
      <c r="I217" s="189" t="s">
        <v>38</v>
      </c>
    </row>
    <row r="218" spans="1:9" ht="25.5" customHeight="1" x14ac:dyDescent="0.25">
      <c r="A218" s="192" t="s">
        <v>809</v>
      </c>
      <c r="B218" s="157" t="s">
        <v>194</v>
      </c>
      <c r="C218" s="157" t="s">
        <v>195</v>
      </c>
      <c r="D218" s="159" t="s">
        <v>196</v>
      </c>
      <c r="E218" s="177">
        <f>Sausis!E44+Vasaris!E80+Kovas!E104</f>
        <v>422.32</v>
      </c>
      <c r="F218" s="178">
        <f>Sausis!F44+Vasaris!F80+Kovas!F104</f>
        <v>108</v>
      </c>
      <c r="G218" s="176">
        <v>2</v>
      </c>
      <c r="H218" s="188">
        <v>44827</v>
      </c>
      <c r="I218" s="189" t="s">
        <v>82</v>
      </c>
    </row>
    <row r="219" spans="1:9" ht="25.5" customHeight="1" x14ac:dyDescent="0.25">
      <c r="A219" s="192" t="s">
        <v>810</v>
      </c>
      <c r="B219" s="157" t="s">
        <v>197</v>
      </c>
      <c r="C219" s="157" t="s">
        <v>198</v>
      </c>
      <c r="D219" s="159" t="s">
        <v>63</v>
      </c>
      <c r="E219" s="177">
        <f>Sausis!E43+Kovas!E97</f>
        <v>415.6</v>
      </c>
      <c r="F219" s="178">
        <f>Sausis!F43+Kovas!F97</f>
        <v>84</v>
      </c>
      <c r="G219" s="176">
        <v>3</v>
      </c>
      <c r="H219" s="188">
        <v>44918</v>
      </c>
      <c r="I219" s="189" t="s">
        <v>82</v>
      </c>
    </row>
    <row r="220" spans="1:9" ht="25.5" customHeight="1" x14ac:dyDescent="0.25">
      <c r="A220" s="192" t="s">
        <v>811</v>
      </c>
      <c r="B220" s="158" t="s">
        <v>370</v>
      </c>
      <c r="C220" s="158" t="s">
        <v>370</v>
      </c>
      <c r="D220" s="159" t="s">
        <v>13</v>
      </c>
      <c r="E220" s="181">
        <f>Balandis!E79+Gegužė!E86</f>
        <v>408.65</v>
      </c>
      <c r="F220" s="182">
        <f>Balandis!F79+Gegužė!F86</f>
        <v>108</v>
      </c>
      <c r="G220" s="182">
        <v>3</v>
      </c>
      <c r="H220" s="186">
        <v>45026</v>
      </c>
      <c r="I220" s="189" t="s">
        <v>38</v>
      </c>
    </row>
    <row r="221" spans="1:9" ht="25.5" customHeight="1" x14ac:dyDescent="0.25">
      <c r="A221" s="192" t="s">
        <v>812</v>
      </c>
      <c r="B221" s="158" t="s">
        <v>696</v>
      </c>
      <c r="C221" s="158" t="s">
        <v>697</v>
      </c>
      <c r="D221" s="159" t="s">
        <v>10</v>
      </c>
      <c r="E221" s="181">
        <f>Gegužė!E59</f>
        <v>402.72</v>
      </c>
      <c r="F221" s="182">
        <f>Gegužė!F59</f>
        <v>65</v>
      </c>
      <c r="G221" s="182">
        <v>2</v>
      </c>
      <c r="H221" s="186">
        <v>45058</v>
      </c>
      <c r="I221" s="189" t="s">
        <v>461</v>
      </c>
    </row>
    <row r="222" spans="1:9" ht="25.15" customHeight="1" x14ac:dyDescent="0.25">
      <c r="A222" s="192" t="s">
        <v>813</v>
      </c>
      <c r="B222" s="157" t="s">
        <v>192</v>
      </c>
      <c r="C222" s="157" t="s">
        <v>193</v>
      </c>
      <c r="D222" s="159" t="s">
        <v>10</v>
      </c>
      <c r="E222" s="177">
        <f>Sausis!E42</f>
        <v>397.5</v>
      </c>
      <c r="F222" s="178">
        <f>Sausis!F42</f>
        <v>60</v>
      </c>
      <c r="G222" s="176">
        <v>1</v>
      </c>
      <c r="H222" s="188">
        <v>44820</v>
      </c>
      <c r="I222" s="163" t="s">
        <v>18</v>
      </c>
    </row>
    <row r="223" spans="1:9" ht="25.5" customHeight="1" x14ac:dyDescent="0.25">
      <c r="A223" s="192" t="s">
        <v>814</v>
      </c>
      <c r="B223" s="158" t="s">
        <v>321</v>
      </c>
      <c r="C223" s="158" t="s">
        <v>322</v>
      </c>
      <c r="D223" s="159" t="s">
        <v>10</v>
      </c>
      <c r="E223" s="181">
        <f>Kovas!E69</f>
        <v>390</v>
      </c>
      <c r="F223" s="182">
        <f>Kovas!F69</f>
        <v>121</v>
      </c>
      <c r="G223" s="182">
        <v>1</v>
      </c>
      <c r="H223" s="188">
        <v>44323</v>
      </c>
      <c r="I223" s="189" t="s">
        <v>11</v>
      </c>
    </row>
    <row r="224" spans="1:9" ht="25.5" customHeight="1" x14ac:dyDescent="0.25">
      <c r="A224" s="192" t="s">
        <v>815</v>
      </c>
      <c r="B224" s="158" t="s">
        <v>288</v>
      </c>
      <c r="C224" s="158" t="s">
        <v>292</v>
      </c>
      <c r="D224" s="159" t="s">
        <v>63</v>
      </c>
      <c r="E224" s="181">
        <f>Kovas!E90+Balandis!E89+Birželis!E89</f>
        <v>379.3</v>
      </c>
      <c r="F224" s="182">
        <f>Kovas!F90+Balandis!F89+Birželis!F89</f>
        <v>79</v>
      </c>
      <c r="G224" s="182">
        <v>4</v>
      </c>
      <c r="H224" s="188">
        <v>45012</v>
      </c>
      <c r="I224" s="189" t="s">
        <v>38</v>
      </c>
    </row>
    <row r="225" spans="1:9" ht="25.5" customHeight="1" x14ac:dyDescent="0.25">
      <c r="A225" s="192" t="s">
        <v>816</v>
      </c>
      <c r="B225" s="14" t="s">
        <v>846</v>
      </c>
      <c r="C225" s="14" t="s">
        <v>847</v>
      </c>
      <c r="D225" s="18" t="s">
        <v>848</v>
      </c>
      <c r="E225" s="15">
        <f>Balandis!E80</f>
        <v>375</v>
      </c>
      <c r="F225" s="16">
        <f>Balandis!F80</f>
        <v>87</v>
      </c>
      <c r="G225" s="16">
        <v>1</v>
      </c>
      <c r="H225" s="139">
        <v>44431</v>
      </c>
      <c r="I225" s="189" t="s">
        <v>835</v>
      </c>
    </row>
    <row r="226" spans="1:9" ht="25.5" customHeight="1" x14ac:dyDescent="0.25">
      <c r="A226" s="192" t="s">
        <v>817</v>
      </c>
      <c r="B226" s="158" t="s">
        <v>290</v>
      </c>
      <c r="C226" s="158" t="s">
        <v>296</v>
      </c>
      <c r="D226" s="159" t="s">
        <v>300</v>
      </c>
      <c r="E226" s="181">
        <f>Kovas!E100+Balandis!E90+Birželis!E87+Liepa!E63</f>
        <v>372.1</v>
      </c>
      <c r="F226" s="182">
        <f>Kovas!F100+Balandis!F90+Birželis!F87+Liepa!F63</f>
        <v>73</v>
      </c>
      <c r="G226" s="182">
        <v>1</v>
      </c>
      <c r="H226" s="188">
        <v>45012</v>
      </c>
      <c r="I226" s="189" t="s">
        <v>38</v>
      </c>
    </row>
    <row r="227" spans="1:9" ht="25.5" customHeight="1" x14ac:dyDescent="0.25">
      <c r="A227" s="192" t="s">
        <v>818</v>
      </c>
      <c r="B227" s="158" t="s">
        <v>434</v>
      </c>
      <c r="C227" s="158" t="s">
        <v>435</v>
      </c>
      <c r="D227" s="159" t="s">
        <v>204</v>
      </c>
      <c r="E227" s="181">
        <f>Balandis!E82</f>
        <v>332</v>
      </c>
      <c r="F227" s="182">
        <f>Balandis!F82</f>
        <v>181</v>
      </c>
      <c r="G227" s="182">
        <v>1</v>
      </c>
      <c r="H227" s="186">
        <v>44658</v>
      </c>
      <c r="I227" s="189" t="s">
        <v>404</v>
      </c>
    </row>
    <row r="228" spans="1:9" ht="25.15" customHeight="1" x14ac:dyDescent="0.25">
      <c r="A228" s="192" t="s">
        <v>819</v>
      </c>
      <c r="B228" s="14" t="s">
        <v>877</v>
      </c>
      <c r="C228" s="14" t="s">
        <v>878</v>
      </c>
      <c r="D228" s="18" t="s">
        <v>63</v>
      </c>
      <c r="E228" s="15">
        <f>Liepa!E55</f>
        <v>310</v>
      </c>
      <c r="F228" s="16">
        <f>Liepa!F55</f>
        <v>46</v>
      </c>
      <c r="G228" s="16">
        <v>1</v>
      </c>
      <c r="H228" s="139">
        <v>44316</v>
      </c>
      <c r="I228" s="189" t="s">
        <v>38</v>
      </c>
    </row>
    <row r="229" spans="1:9" ht="25.5" customHeight="1" x14ac:dyDescent="0.25">
      <c r="A229" s="192" t="s">
        <v>820</v>
      </c>
      <c r="B229" s="158" t="s">
        <v>674</v>
      </c>
      <c r="C229" s="158" t="s">
        <v>675</v>
      </c>
      <c r="D229" s="159" t="s">
        <v>113</v>
      </c>
      <c r="E229" s="181">
        <f>Gegužė!E79+Birželis!E75</f>
        <v>295</v>
      </c>
      <c r="F229" s="182">
        <f>Gegužė!F79+Birželis!F75</f>
        <v>59</v>
      </c>
      <c r="G229" s="182">
        <v>1</v>
      </c>
      <c r="H229" s="186">
        <v>44673</v>
      </c>
      <c r="I229" s="189" t="s">
        <v>82</v>
      </c>
    </row>
    <row r="230" spans="1:9" ht="25.5" customHeight="1" x14ac:dyDescent="0.25">
      <c r="A230" s="192" t="s">
        <v>821</v>
      </c>
      <c r="B230" s="158" t="s">
        <v>324</v>
      </c>
      <c r="C230" s="260" t="s">
        <v>325</v>
      </c>
      <c r="D230" s="159" t="s">
        <v>323</v>
      </c>
      <c r="E230" s="181">
        <f>Kovas!E78+Balandis!E107</f>
        <v>291.75</v>
      </c>
      <c r="F230" s="182">
        <f>Kovas!F78+Balandis!F107</f>
        <v>60</v>
      </c>
      <c r="G230" s="182">
        <v>5</v>
      </c>
      <c r="H230" s="188">
        <v>44988</v>
      </c>
      <c r="I230" s="189" t="s">
        <v>35</v>
      </c>
    </row>
    <row r="231" spans="1:9" ht="25.5" customHeight="1" x14ac:dyDescent="0.25">
      <c r="A231" s="192" t="s">
        <v>822</v>
      </c>
      <c r="B231" s="158" t="s">
        <v>656</v>
      </c>
      <c r="C231" s="158" t="s">
        <v>657</v>
      </c>
      <c r="D231" s="159" t="s">
        <v>113</v>
      </c>
      <c r="E231" s="181">
        <f>Gegužė!E62</f>
        <v>290</v>
      </c>
      <c r="F231" s="182">
        <f>Gegužė!F62</f>
        <v>58</v>
      </c>
      <c r="G231" s="182">
        <v>1</v>
      </c>
      <c r="H231" s="186">
        <v>44316</v>
      </c>
      <c r="I231" s="189" t="s">
        <v>38</v>
      </c>
    </row>
    <row r="232" spans="1:9" ht="25.5" customHeight="1" x14ac:dyDescent="0.25">
      <c r="A232" s="192" t="s">
        <v>823</v>
      </c>
      <c r="B232" s="158" t="s">
        <v>418</v>
      </c>
      <c r="C232" s="158" t="s">
        <v>419</v>
      </c>
      <c r="D232" s="159" t="s">
        <v>420</v>
      </c>
      <c r="E232" s="181">
        <f>Balandis!E85</f>
        <v>255</v>
      </c>
      <c r="F232" s="182">
        <f>Balandis!F85</f>
        <v>51</v>
      </c>
      <c r="G232" s="182">
        <v>1</v>
      </c>
      <c r="H232" s="186">
        <v>43992</v>
      </c>
      <c r="I232" s="189" t="s">
        <v>404</v>
      </c>
    </row>
    <row r="233" spans="1:9" ht="25.5" customHeight="1" x14ac:dyDescent="0.25">
      <c r="A233" s="192" t="s">
        <v>824</v>
      </c>
      <c r="B233" s="158" t="s">
        <v>218</v>
      </c>
      <c r="C233" s="158" t="s">
        <v>219</v>
      </c>
      <c r="D233" s="159" t="s">
        <v>220</v>
      </c>
      <c r="E233" s="177">
        <f>Sausis!E52+Balandis!E91</f>
        <v>251.99</v>
      </c>
      <c r="F233" s="178">
        <f>Sausis!F52+Balandis!F91</f>
        <v>69</v>
      </c>
      <c r="G233" s="193">
        <v>1</v>
      </c>
      <c r="H233" s="188">
        <v>43763</v>
      </c>
      <c r="I233" s="189" t="s">
        <v>82</v>
      </c>
    </row>
    <row r="234" spans="1:9" ht="25.5" customHeight="1" x14ac:dyDescent="0.25">
      <c r="A234" s="192" t="s">
        <v>825</v>
      </c>
      <c r="B234" s="158" t="s">
        <v>336</v>
      </c>
      <c r="C234" s="158" t="s">
        <v>335</v>
      </c>
      <c r="D234" s="159" t="s">
        <v>63</v>
      </c>
      <c r="E234" s="181">
        <f>Kovas!E80</f>
        <v>226.8</v>
      </c>
      <c r="F234" s="182">
        <f>Kovas!F80</f>
        <v>40</v>
      </c>
      <c r="G234" s="182">
        <v>1</v>
      </c>
      <c r="H234" s="188">
        <v>44393</v>
      </c>
      <c r="I234" s="189" t="s">
        <v>105</v>
      </c>
    </row>
    <row r="235" spans="1:9" ht="25.5" customHeight="1" x14ac:dyDescent="0.25">
      <c r="A235" s="192" t="s">
        <v>826</v>
      </c>
      <c r="B235" s="158" t="s">
        <v>403</v>
      </c>
      <c r="C235" s="158" t="s">
        <v>402</v>
      </c>
      <c r="D235" s="159" t="s">
        <v>131</v>
      </c>
      <c r="E235" s="181">
        <f>Balandis!E86</f>
        <v>226</v>
      </c>
      <c r="F235" s="182">
        <f>Balandis!F86</f>
        <v>74</v>
      </c>
      <c r="G235" s="182">
        <v>1</v>
      </c>
      <c r="H235" s="186">
        <v>44428</v>
      </c>
      <c r="I235" s="275" t="s">
        <v>401</v>
      </c>
    </row>
    <row r="236" spans="1:9" ht="25.5" customHeight="1" x14ac:dyDescent="0.25">
      <c r="A236" s="192" t="s">
        <v>827</v>
      </c>
      <c r="B236" s="196" t="s">
        <v>426</v>
      </c>
      <c r="C236" s="196" t="s">
        <v>427</v>
      </c>
      <c r="D236" s="180" t="s">
        <v>131</v>
      </c>
      <c r="E236" s="279">
        <f>Balandis!E88</f>
        <v>224</v>
      </c>
      <c r="F236" s="280">
        <f>Balandis!F88</f>
        <v>113</v>
      </c>
      <c r="G236" s="280">
        <v>1</v>
      </c>
      <c r="H236" s="179">
        <v>44680</v>
      </c>
      <c r="I236" s="222" t="s">
        <v>404</v>
      </c>
    </row>
    <row r="237" spans="1:9" ht="25.5" customHeight="1" x14ac:dyDescent="0.25">
      <c r="A237" s="192" t="s">
        <v>828</v>
      </c>
      <c r="B237" s="158" t="s">
        <v>710</v>
      </c>
      <c r="C237" s="158" t="s">
        <v>711</v>
      </c>
      <c r="D237" s="159" t="s">
        <v>712</v>
      </c>
      <c r="E237" s="181">
        <f>Gegužė!E64</f>
        <v>198</v>
      </c>
      <c r="F237" s="182">
        <f>Gegužė!F64</f>
        <v>66</v>
      </c>
      <c r="G237" s="182">
        <v>1</v>
      </c>
      <c r="H237" s="186">
        <v>43748</v>
      </c>
      <c r="I237" s="189" t="s">
        <v>117</v>
      </c>
    </row>
    <row r="238" spans="1:9" ht="25.5" customHeight="1" x14ac:dyDescent="0.25">
      <c r="A238" s="192" t="s">
        <v>829</v>
      </c>
      <c r="B238" s="158" t="s">
        <v>291</v>
      </c>
      <c r="C238" s="158" t="s">
        <v>297</v>
      </c>
      <c r="D238" s="159" t="s">
        <v>63</v>
      </c>
      <c r="E238" s="181">
        <f>Kovas!E102+Balandis!E93</f>
        <v>193.10000000000002</v>
      </c>
      <c r="F238" s="182">
        <f>Kovas!F102+Balandis!F93</f>
        <v>28</v>
      </c>
      <c r="G238" s="182">
        <v>2</v>
      </c>
      <c r="H238" s="188">
        <v>45012</v>
      </c>
      <c r="I238" s="189" t="s">
        <v>38</v>
      </c>
    </row>
    <row r="239" spans="1:9" ht="25.15" customHeight="1" x14ac:dyDescent="0.25">
      <c r="A239" s="192" t="s">
        <v>830</v>
      </c>
      <c r="B239" s="162" t="s">
        <v>202</v>
      </c>
      <c r="C239" s="162" t="s">
        <v>203</v>
      </c>
      <c r="D239" s="163" t="s">
        <v>204</v>
      </c>
      <c r="E239" s="203">
        <f>Sausis!E47</f>
        <v>189</v>
      </c>
      <c r="F239" s="204">
        <f>Sausis!F47</f>
        <v>36</v>
      </c>
      <c r="G239" s="199">
        <v>3</v>
      </c>
      <c r="H239" s="278">
        <v>44904</v>
      </c>
      <c r="I239" s="208" t="s">
        <v>147</v>
      </c>
    </row>
    <row r="240" spans="1:9" ht="25.15" customHeight="1" x14ac:dyDescent="0.25">
      <c r="A240" s="192" t="s">
        <v>903</v>
      </c>
      <c r="B240" s="158" t="s">
        <v>283</v>
      </c>
      <c r="C240" s="158" t="s">
        <v>283</v>
      </c>
      <c r="D240" s="159" t="s">
        <v>299</v>
      </c>
      <c r="E240" s="181">
        <f>Kovas!E88+Balandis!E105</f>
        <v>179.9</v>
      </c>
      <c r="F240" s="182">
        <f>Kovas!F88+Balandis!F105</f>
        <v>32</v>
      </c>
      <c r="G240" s="182">
        <v>1</v>
      </c>
      <c r="H240" s="188">
        <v>45012</v>
      </c>
      <c r="I240" s="208" t="s">
        <v>38</v>
      </c>
    </row>
    <row r="241" spans="1:9" ht="25.15" customHeight="1" x14ac:dyDescent="0.25">
      <c r="A241" s="192" t="s">
        <v>904</v>
      </c>
      <c r="B241" s="158" t="s">
        <v>205</v>
      </c>
      <c r="C241" s="158" t="s">
        <v>206</v>
      </c>
      <c r="D241" s="159" t="s">
        <v>10</v>
      </c>
      <c r="E241" s="181">
        <f>Sausis!E48</f>
        <v>177.4</v>
      </c>
      <c r="F241" s="182">
        <f>Sausis!F48</f>
        <v>26</v>
      </c>
      <c r="G241" s="193">
        <v>2</v>
      </c>
      <c r="H241" s="188">
        <v>44890</v>
      </c>
      <c r="I241" s="208" t="s">
        <v>24</v>
      </c>
    </row>
    <row r="242" spans="1:9" ht="25.15" customHeight="1" x14ac:dyDescent="0.25">
      <c r="A242" s="192" t="s">
        <v>905</v>
      </c>
      <c r="B242" s="158" t="s">
        <v>259</v>
      </c>
      <c r="C242" s="158" t="s">
        <v>260</v>
      </c>
      <c r="D242" s="159" t="s">
        <v>133</v>
      </c>
      <c r="E242" s="181">
        <f>Kovas!E89+Balandis!E103</f>
        <v>176.95</v>
      </c>
      <c r="F242" s="182">
        <f>Kovas!F89+Balandis!F103</f>
        <v>32</v>
      </c>
      <c r="G242" s="182">
        <v>1</v>
      </c>
      <c r="H242" s="188">
        <v>43574</v>
      </c>
      <c r="I242" s="208" t="s">
        <v>38</v>
      </c>
    </row>
    <row r="243" spans="1:9" ht="25.15" customHeight="1" x14ac:dyDescent="0.25">
      <c r="A243" s="192" t="s">
        <v>906</v>
      </c>
      <c r="B243" s="158" t="s">
        <v>380</v>
      </c>
      <c r="C243" s="158" t="s">
        <v>379</v>
      </c>
      <c r="D243" s="159" t="s">
        <v>63</v>
      </c>
      <c r="E243" s="181">
        <f>Balandis!E99+Gegužė!E78</f>
        <v>166.8</v>
      </c>
      <c r="F243" s="182">
        <f>Balandis!F99+Gegužė!F78</f>
        <v>28</v>
      </c>
      <c r="G243" s="182">
        <v>3</v>
      </c>
      <c r="H243" s="186">
        <v>45044</v>
      </c>
      <c r="I243" s="208" t="s">
        <v>117</v>
      </c>
    </row>
    <row r="244" spans="1:9" ht="25.15" customHeight="1" x14ac:dyDescent="0.25">
      <c r="A244" s="192" t="s">
        <v>907</v>
      </c>
      <c r="B244" s="14" t="s">
        <v>896</v>
      </c>
      <c r="C244" s="14" t="s">
        <v>896</v>
      </c>
      <c r="D244" s="18" t="s">
        <v>423</v>
      </c>
      <c r="E244" s="15">
        <f>Liepa!E60</f>
        <v>161.9</v>
      </c>
      <c r="F244" s="16">
        <f>Liepa!F60</f>
        <v>28</v>
      </c>
      <c r="G244" s="16">
        <v>4</v>
      </c>
      <c r="H244" s="139">
        <v>45114</v>
      </c>
      <c r="I244" s="208" t="s">
        <v>342</v>
      </c>
    </row>
    <row r="245" spans="1:9" ht="25.15" customHeight="1" x14ac:dyDescent="0.25">
      <c r="A245" s="192" t="s">
        <v>908</v>
      </c>
      <c r="B245" s="260" t="s">
        <v>398</v>
      </c>
      <c r="C245" s="260" t="s">
        <v>399</v>
      </c>
      <c r="D245" s="281" t="s">
        <v>400</v>
      </c>
      <c r="E245" s="177">
        <f>Vasaris!E75</f>
        <v>150</v>
      </c>
      <c r="F245" s="178">
        <f>Vasaris!F75</f>
        <v>42</v>
      </c>
      <c r="G245" s="176">
        <v>1</v>
      </c>
      <c r="H245" s="188">
        <v>44971</v>
      </c>
      <c r="I245" s="282" t="s">
        <v>401</v>
      </c>
    </row>
    <row r="246" spans="1:9" ht="25.15" customHeight="1" x14ac:dyDescent="0.25">
      <c r="A246" s="192" t="s">
        <v>909</v>
      </c>
      <c r="B246" s="158" t="s">
        <v>221</v>
      </c>
      <c r="C246" s="158" t="s">
        <v>222</v>
      </c>
      <c r="D246" s="159" t="s">
        <v>13</v>
      </c>
      <c r="E246" s="181">
        <f>Vasaris!E77+Kovas!E105</f>
        <v>142</v>
      </c>
      <c r="F246" s="182">
        <f>Vasaris!F77+Kovas!F105</f>
        <v>44</v>
      </c>
      <c r="G246" s="193">
        <v>1</v>
      </c>
      <c r="H246" s="188">
        <v>43385</v>
      </c>
      <c r="I246" s="208" t="s">
        <v>26</v>
      </c>
    </row>
    <row r="247" spans="1:9" ht="25.15" customHeight="1" x14ac:dyDescent="0.25">
      <c r="A247" s="192" t="s">
        <v>910</v>
      </c>
      <c r="B247" s="158" t="s">
        <v>405</v>
      </c>
      <c r="C247" s="158" t="s">
        <v>406</v>
      </c>
      <c r="D247" s="159" t="s">
        <v>131</v>
      </c>
      <c r="E247" s="181">
        <f>Balandis!E92</f>
        <v>141.5</v>
      </c>
      <c r="F247" s="182">
        <f>Balandis!F92</f>
        <v>51</v>
      </c>
      <c r="G247" s="182">
        <v>1</v>
      </c>
      <c r="H247" s="186">
        <v>44533</v>
      </c>
      <c r="I247" s="208" t="s">
        <v>404</v>
      </c>
    </row>
    <row r="248" spans="1:9" ht="25.15" customHeight="1" x14ac:dyDescent="0.25">
      <c r="A248" s="192" t="s">
        <v>911</v>
      </c>
      <c r="B248" s="158" t="s">
        <v>415</v>
      </c>
      <c r="C248" s="158" t="s">
        <v>416</v>
      </c>
      <c r="D248" s="159" t="s">
        <v>417</v>
      </c>
      <c r="E248" s="181">
        <f>Balandis!E95</f>
        <v>135</v>
      </c>
      <c r="F248" s="182">
        <f>Balandis!F95</f>
        <v>27</v>
      </c>
      <c r="G248" s="182">
        <v>1</v>
      </c>
      <c r="H248" s="186">
        <v>43202</v>
      </c>
      <c r="I248" s="208" t="s">
        <v>404</v>
      </c>
    </row>
    <row r="249" spans="1:9" ht="25.15" customHeight="1" x14ac:dyDescent="0.25">
      <c r="A249" s="192" t="s">
        <v>912</v>
      </c>
      <c r="B249" s="158" t="s">
        <v>770</v>
      </c>
      <c r="C249" s="158" t="s">
        <v>770</v>
      </c>
      <c r="D249" s="159" t="s">
        <v>771</v>
      </c>
      <c r="E249" s="177">
        <f>Birželis!E82</f>
        <v>129</v>
      </c>
      <c r="F249" s="178">
        <f>Birželis!F82</f>
        <v>29</v>
      </c>
      <c r="G249" s="176">
        <v>8</v>
      </c>
      <c r="H249" s="186">
        <v>45084</v>
      </c>
      <c r="I249" s="208" t="s">
        <v>772</v>
      </c>
    </row>
    <row r="250" spans="1:9" ht="25.15" customHeight="1" x14ac:dyDescent="0.25">
      <c r="A250" s="192" t="s">
        <v>913</v>
      </c>
      <c r="B250" s="158" t="s">
        <v>289</v>
      </c>
      <c r="C250" s="158" t="s">
        <v>295</v>
      </c>
      <c r="D250" s="159" t="s">
        <v>87</v>
      </c>
      <c r="E250" s="181">
        <f>Kovas!E91+Gegužė!E87</f>
        <v>126.8</v>
      </c>
      <c r="F250" s="182">
        <f>Kovas!F91+Gegužė!F87</f>
        <v>22</v>
      </c>
      <c r="G250" s="182">
        <v>1</v>
      </c>
      <c r="H250" s="188">
        <v>45012</v>
      </c>
      <c r="I250" s="208" t="s">
        <v>38</v>
      </c>
    </row>
    <row r="251" spans="1:9" ht="25.15" customHeight="1" x14ac:dyDescent="0.25">
      <c r="A251" s="192" t="s">
        <v>914</v>
      </c>
      <c r="B251" s="158" t="s">
        <v>421</v>
      </c>
      <c r="C251" s="158" t="s">
        <v>422</v>
      </c>
      <c r="D251" s="159" t="s">
        <v>423</v>
      </c>
      <c r="E251" s="181">
        <f>Balandis!E96</f>
        <v>124</v>
      </c>
      <c r="F251" s="182">
        <f>Balandis!F96</f>
        <v>31</v>
      </c>
      <c r="G251" s="182">
        <v>1</v>
      </c>
      <c r="H251" s="186">
        <v>44007</v>
      </c>
      <c r="I251" s="208" t="s">
        <v>404</v>
      </c>
    </row>
    <row r="252" spans="1:9" ht="25.15" customHeight="1" x14ac:dyDescent="0.25">
      <c r="A252" s="192" t="s">
        <v>915</v>
      </c>
      <c r="B252" s="158" t="s">
        <v>330</v>
      </c>
      <c r="C252" s="158" t="s">
        <v>330</v>
      </c>
      <c r="D252" s="159" t="s">
        <v>13</v>
      </c>
      <c r="E252" s="181">
        <f>Kovas!E101+Birželis!E88</f>
        <v>111.41</v>
      </c>
      <c r="F252" s="182">
        <f>Kovas!F101+Birželis!F88</f>
        <v>20</v>
      </c>
      <c r="G252" s="182">
        <v>1</v>
      </c>
      <c r="H252" s="188">
        <v>44869</v>
      </c>
      <c r="I252" s="208" t="s">
        <v>26</v>
      </c>
    </row>
    <row r="253" spans="1:9" ht="25.15" customHeight="1" x14ac:dyDescent="0.25">
      <c r="A253" s="192" t="s">
        <v>916</v>
      </c>
      <c r="B253" s="157" t="s">
        <v>215</v>
      </c>
      <c r="C253" s="157" t="s">
        <v>216</v>
      </c>
      <c r="D253" s="159" t="s">
        <v>217</v>
      </c>
      <c r="E253" s="177">
        <f>Sausis!E51</f>
        <v>110.9</v>
      </c>
      <c r="F253" s="178">
        <f>Sausis!F51</f>
        <v>20</v>
      </c>
      <c r="G253" s="176">
        <v>1</v>
      </c>
      <c r="H253" s="188">
        <v>44655</v>
      </c>
      <c r="I253" s="283" t="s">
        <v>38</v>
      </c>
    </row>
    <row r="254" spans="1:9" ht="25.15" customHeight="1" x14ac:dyDescent="0.25">
      <c r="A254" s="192" t="s">
        <v>917</v>
      </c>
      <c r="B254" s="158" t="s">
        <v>256</v>
      </c>
      <c r="C254" s="158" t="s">
        <v>257</v>
      </c>
      <c r="D254" s="159" t="s">
        <v>133</v>
      </c>
      <c r="E254" s="181">
        <f>Kovas!E92</f>
        <v>109.35</v>
      </c>
      <c r="F254" s="182">
        <f>Kovas!F92</f>
        <v>19</v>
      </c>
      <c r="G254" s="182">
        <v>1</v>
      </c>
      <c r="H254" s="188">
        <v>44655</v>
      </c>
      <c r="I254" s="208" t="s">
        <v>38</v>
      </c>
    </row>
    <row r="255" spans="1:9" ht="25.15" customHeight="1" x14ac:dyDescent="0.25">
      <c r="A255" s="192" t="s">
        <v>918</v>
      </c>
      <c r="B255" s="158" t="s">
        <v>432</v>
      </c>
      <c r="C255" s="158" t="s">
        <v>433</v>
      </c>
      <c r="D255" s="159" t="s">
        <v>423</v>
      </c>
      <c r="E255" s="181">
        <f>Balandis!E98</f>
        <v>108</v>
      </c>
      <c r="F255" s="182">
        <f>Balandis!F98</f>
        <v>27</v>
      </c>
      <c r="G255" s="182">
        <v>1</v>
      </c>
      <c r="H255" s="186">
        <v>44440</v>
      </c>
      <c r="I255" s="208" t="s">
        <v>404</v>
      </c>
    </row>
    <row r="256" spans="1:9" ht="25.15" customHeight="1" x14ac:dyDescent="0.25">
      <c r="A256" s="192" t="s">
        <v>919</v>
      </c>
      <c r="B256" s="158" t="s">
        <v>690</v>
      </c>
      <c r="C256" s="158" t="s">
        <v>691</v>
      </c>
      <c r="D256" s="159" t="s">
        <v>10</v>
      </c>
      <c r="E256" s="181">
        <f>Gegužė!E72</f>
        <v>100</v>
      </c>
      <c r="F256" s="182">
        <f>Gegužė!F72</f>
        <v>20</v>
      </c>
      <c r="G256" s="182">
        <v>1</v>
      </c>
      <c r="H256" s="186">
        <v>44792</v>
      </c>
      <c r="I256" s="208" t="s">
        <v>71</v>
      </c>
    </row>
    <row r="257" spans="1:9" ht="25.15" customHeight="1" x14ac:dyDescent="0.25">
      <c r="A257" s="192" t="s">
        <v>920</v>
      </c>
      <c r="B257" s="158" t="s">
        <v>258</v>
      </c>
      <c r="C257" s="158" t="s">
        <v>353</v>
      </c>
      <c r="D257" s="159" t="s">
        <v>63</v>
      </c>
      <c r="E257" s="181">
        <f>Kovas!E94</f>
        <v>92.5</v>
      </c>
      <c r="F257" s="182">
        <f>Kovas!F94</f>
        <v>17</v>
      </c>
      <c r="G257" s="182">
        <v>1</v>
      </c>
      <c r="H257" s="188">
        <v>43196</v>
      </c>
      <c r="I257" s="208" t="s">
        <v>38</v>
      </c>
    </row>
    <row r="258" spans="1:9" ht="25.15" customHeight="1" x14ac:dyDescent="0.25">
      <c r="A258" s="192" t="s">
        <v>921</v>
      </c>
      <c r="B258" s="158" t="s">
        <v>223</v>
      </c>
      <c r="C258" s="158" t="s">
        <v>223</v>
      </c>
      <c r="D258" s="159" t="s">
        <v>63</v>
      </c>
      <c r="E258" s="177">
        <f>Sausis!E53</f>
        <v>90</v>
      </c>
      <c r="F258" s="178">
        <f>Sausis!F53</f>
        <v>18</v>
      </c>
      <c r="G258" s="193">
        <v>1</v>
      </c>
      <c r="H258" s="188">
        <v>44071</v>
      </c>
      <c r="I258" s="208" t="s">
        <v>82</v>
      </c>
    </row>
    <row r="259" spans="1:9" ht="25.15" customHeight="1" x14ac:dyDescent="0.25">
      <c r="A259" s="192" t="s">
        <v>922</v>
      </c>
      <c r="B259" s="158" t="s">
        <v>224</v>
      </c>
      <c r="C259" s="158" t="s">
        <v>225</v>
      </c>
      <c r="D259" s="159" t="s">
        <v>63</v>
      </c>
      <c r="E259" s="181">
        <f>Vasaris!E78</f>
        <v>90</v>
      </c>
      <c r="F259" s="182">
        <f>Vasaris!F78</f>
        <v>20</v>
      </c>
      <c r="G259" s="193">
        <v>1</v>
      </c>
      <c r="H259" s="188">
        <v>43868</v>
      </c>
      <c r="I259" s="208" t="s">
        <v>71</v>
      </c>
    </row>
    <row r="260" spans="1:9" ht="25.15" customHeight="1" x14ac:dyDescent="0.25">
      <c r="A260" s="192" t="s">
        <v>923</v>
      </c>
      <c r="B260" s="158" t="s">
        <v>338</v>
      </c>
      <c r="C260" s="158" t="s">
        <v>339</v>
      </c>
      <c r="D260" s="159" t="s">
        <v>133</v>
      </c>
      <c r="E260" s="181">
        <f>Kovas!E95</f>
        <v>86.76</v>
      </c>
      <c r="F260" s="182">
        <f>Kovas!F95</f>
        <v>18</v>
      </c>
      <c r="G260" s="182">
        <v>1</v>
      </c>
      <c r="H260" s="188">
        <v>44533</v>
      </c>
      <c r="I260" s="208" t="s">
        <v>105</v>
      </c>
    </row>
    <row r="261" spans="1:9" ht="25.15" customHeight="1" x14ac:dyDescent="0.25">
      <c r="A261" s="192" t="s">
        <v>924</v>
      </c>
      <c r="B261" s="260" t="s">
        <v>777</v>
      </c>
      <c r="C261" s="260" t="s">
        <v>778</v>
      </c>
      <c r="D261" s="159" t="s">
        <v>63</v>
      </c>
      <c r="E261" s="177">
        <f>Birželis!E85</f>
        <v>80</v>
      </c>
      <c r="F261" s="178">
        <f>Birželis!F85</f>
        <v>16</v>
      </c>
      <c r="G261" s="176">
        <v>1</v>
      </c>
      <c r="H261" s="188">
        <v>44007</v>
      </c>
      <c r="I261" s="208" t="s">
        <v>38</v>
      </c>
    </row>
    <row r="262" spans="1:9" ht="25.15" customHeight="1" x14ac:dyDescent="0.25">
      <c r="A262" s="192" t="s">
        <v>925</v>
      </c>
      <c r="B262" s="158" t="s">
        <v>367</v>
      </c>
      <c r="C262" s="158" t="s">
        <v>366</v>
      </c>
      <c r="D262" s="159" t="s">
        <v>368</v>
      </c>
      <c r="E262" s="181">
        <f>Balandis!E100</f>
        <v>72</v>
      </c>
      <c r="F262" s="182">
        <f>Balandis!F100</f>
        <v>15</v>
      </c>
      <c r="G262" s="182">
        <v>1</v>
      </c>
      <c r="H262" s="186">
        <v>42832</v>
      </c>
      <c r="I262" s="208" t="s">
        <v>38</v>
      </c>
    </row>
    <row r="263" spans="1:9" ht="25.15" customHeight="1" x14ac:dyDescent="0.25">
      <c r="A263" s="192" t="s">
        <v>926</v>
      </c>
      <c r="B263" s="158" t="s">
        <v>252</v>
      </c>
      <c r="C263" s="158" t="s">
        <v>253</v>
      </c>
      <c r="D263" s="159" t="s">
        <v>133</v>
      </c>
      <c r="E263" s="181">
        <f>Kovas!E99</f>
        <v>58.15</v>
      </c>
      <c r="F263" s="182">
        <f>Kovas!F99</f>
        <v>11</v>
      </c>
      <c r="G263" s="182">
        <v>1</v>
      </c>
      <c r="H263" s="188">
        <v>44655</v>
      </c>
      <c r="I263" s="208" t="s">
        <v>38</v>
      </c>
    </row>
    <row r="264" spans="1:9" ht="25.15" customHeight="1" x14ac:dyDescent="0.25">
      <c r="A264" s="192" t="s">
        <v>927</v>
      </c>
      <c r="B264" s="158" t="s">
        <v>676</v>
      </c>
      <c r="C264" s="158" t="s">
        <v>677</v>
      </c>
      <c r="D264" s="159" t="s">
        <v>113</v>
      </c>
      <c r="E264" s="181">
        <f>Gegužė!E82</f>
        <v>50.46</v>
      </c>
      <c r="F264" s="182">
        <f>Gegužė!F82</f>
        <v>11</v>
      </c>
      <c r="G264" s="182">
        <v>1</v>
      </c>
      <c r="H264" s="186">
        <v>43112</v>
      </c>
      <c r="I264" s="208" t="s">
        <v>82</v>
      </c>
    </row>
    <row r="265" spans="1:9" ht="25.15" customHeight="1" x14ac:dyDescent="0.25">
      <c r="A265" s="192" t="s">
        <v>928</v>
      </c>
      <c r="B265" s="158" t="s">
        <v>345</v>
      </c>
      <c r="C265" s="158" t="s">
        <v>346</v>
      </c>
      <c r="D265" s="159" t="s">
        <v>347</v>
      </c>
      <c r="E265" s="181">
        <f>Kovas!E103</f>
        <v>47.76</v>
      </c>
      <c r="F265" s="182">
        <f>Kovas!F103</f>
        <v>24</v>
      </c>
      <c r="G265" s="182">
        <v>1</v>
      </c>
      <c r="H265" s="188">
        <v>44799</v>
      </c>
      <c r="I265" s="208" t="s">
        <v>82</v>
      </c>
    </row>
    <row r="266" spans="1:9" ht="25.15" customHeight="1" x14ac:dyDescent="0.25">
      <c r="A266" s="192" t="s">
        <v>929</v>
      </c>
      <c r="B266" s="158" t="s">
        <v>228</v>
      </c>
      <c r="C266" s="158" t="s">
        <v>229</v>
      </c>
      <c r="D266" s="159" t="s">
        <v>156</v>
      </c>
      <c r="E266" s="181">
        <f>Sausis!E54+Vasaris!E82</f>
        <v>44</v>
      </c>
      <c r="F266" s="182">
        <f>Sausis!F54+Vasaris!F82</f>
        <v>14</v>
      </c>
      <c r="G266" s="193">
        <v>1</v>
      </c>
      <c r="H266" s="188">
        <v>44008</v>
      </c>
      <c r="I266" s="208" t="s">
        <v>38</v>
      </c>
    </row>
    <row r="267" spans="1:9" ht="25.15" customHeight="1" x14ac:dyDescent="0.25">
      <c r="A267" s="192" t="s">
        <v>930</v>
      </c>
      <c r="B267" s="158" t="s">
        <v>348</v>
      </c>
      <c r="C267" s="158" t="s">
        <v>349</v>
      </c>
      <c r="D267" s="159" t="s">
        <v>63</v>
      </c>
      <c r="E267" s="181">
        <f>Kovas!E107</f>
        <v>17.91</v>
      </c>
      <c r="F267" s="182">
        <f>Kovas!F107</f>
        <v>9</v>
      </c>
      <c r="G267" s="182">
        <v>1</v>
      </c>
      <c r="H267" s="188">
        <v>43707</v>
      </c>
      <c r="I267" s="208" t="s">
        <v>82</v>
      </c>
    </row>
    <row r="268" spans="1:9" ht="25.15" customHeight="1" x14ac:dyDescent="0.25">
      <c r="A268" s="192" t="s">
        <v>931</v>
      </c>
      <c r="B268" s="158" t="s">
        <v>773</v>
      </c>
      <c r="C268" s="158" t="s">
        <v>774</v>
      </c>
      <c r="D268" s="159" t="s">
        <v>63</v>
      </c>
      <c r="E268" s="177">
        <f>Birželis!E94</f>
        <v>4.8</v>
      </c>
      <c r="F268" s="178">
        <f>Birželis!F94</f>
        <v>1</v>
      </c>
      <c r="G268" s="176">
        <v>1</v>
      </c>
      <c r="H268" s="186">
        <v>45093</v>
      </c>
      <c r="I268" s="208" t="s">
        <v>38</v>
      </c>
    </row>
    <row r="269" spans="1:9" ht="25.5" customHeight="1" thickBot="1" x14ac:dyDescent="0.3">
      <c r="A269" s="249"/>
      <c r="B269" s="207"/>
      <c r="C269" s="207"/>
      <c r="D269" s="212"/>
      <c r="E269" s="203"/>
      <c r="F269" s="204"/>
      <c r="G269" s="211"/>
      <c r="H269" s="214"/>
      <c r="I269" s="212"/>
    </row>
    <row r="270" spans="1:9" ht="25.5" customHeight="1" thickBot="1" x14ac:dyDescent="0.3">
      <c r="A270" s="249"/>
      <c r="B270" s="207"/>
      <c r="C270" s="207"/>
      <c r="D270" s="212"/>
      <c r="E270" s="290">
        <f>SUM(E3:E269)</f>
        <v>12506696.49</v>
      </c>
      <c r="F270" s="291">
        <f>SUM(F3:F269)</f>
        <v>2000827</v>
      </c>
      <c r="G270" s="211"/>
      <c r="H270" s="214"/>
      <c r="I270" s="212"/>
    </row>
    <row r="271" spans="1:9" ht="15.75" thickBot="1" x14ac:dyDescent="0.3"/>
    <row r="272" spans="1:9" x14ac:dyDescent="0.25">
      <c r="C272" s="258"/>
      <c r="D272" s="60" t="s">
        <v>120</v>
      </c>
      <c r="E272" s="61">
        <f>Sausis!E56</f>
        <v>3103214.669999999</v>
      </c>
      <c r="F272" s="56">
        <f>Sausis!F56</f>
        <v>476391</v>
      </c>
    </row>
    <row r="273" spans="3:6" x14ac:dyDescent="0.25">
      <c r="C273" s="258"/>
      <c r="D273" s="62" t="s">
        <v>230</v>
      </c>
      <c r="E273" s="58">
        <f>Vasaris!E84</f>
        <v>1940556.1899999995</v>
      </c>
      <c r="F273" s="57">
        <f>Vasaris!F84</f>
        <v>303800</v>
      </c>
    </row>
    <row r="274" spans="3:6" x14ac:dyDescent="0.25">
      <c r="C274" s="258"/>
      <c r="D274" s="62" t="s">
        <v>231</v>
      </c>
      <c r="E274" s="58">
        <f>Kovas!E109</f>
        <v>1461696.53</v>
      </c>
      <c r="F274" s="57">
        <f>Kovas!F109</f>
        <v>232630</v>
      </c>
    </row>
    <row r="275" spans="3:6" x14ac:dyDescent="0.25">
      <c r="C275" s="258"/>
      <c r="D275" s="62" t="s">
        <v>232</v>
      </c>
      <c r="E275" s="58">
        <f>Balandis!E110</f>
        <v>1514782.1900000002</v>
      </c>
      <c r="F275" s="173">
        <f>Balandis!F110</f>
        <v>253210</v>
      </c>
    </row>
    <row r="276" spans="3:6" x14ac:dyDescent="0.25">
      <c r="C276" s="258"/>
      <c r="D276" s="62" t="s">
        <v>233</v>
      </c>
      <c r="E276" s="58">
        <f>Gegužė!E90</f>
        <v>961370.49999999988</v>
      </c>
      <c r="F276" s="57">
        <f>Gegužė!F90</f>
        <v>153579</v>
      </c>
    </row>
    <row r="277" spans="3:6" x14ac:dyDescent="0.25">
      <c r="C277" s="258"/>
      <c r="D277" s="62" t="s">
        <v>234</v>
      </c>
      <c r="E277" s="58">
        <f>Birželis!E96</f>
        <v>1230771.6699999992</v>
      </c>
      <c r="F277" s="57">
        <f>Birželis!F96</f>
        <v>216417</v>
      </c>
    </row>
    <row r="278" spans="3:6" x14ac:dyDescent="0.25">
      <c r="C278" s="258"/>
      <c r="D278" s="62" t="s">
        <v>235</v>
      </c>
      <c r="E278" s="58">
        <f>Liepa!E69</f>
        <v>2294304.7399999998</v>
      </c>
      <c r="F278" s="173">
        <f>Liepa!F69</f>
        <v>364800</v>
      </c>
    </row>
    <row r="279" spans="3:6" x14ac:dyDescent="0.25">
      <c r="C279" s="258"/>
      <c r="D279" s="62" t="s">
        <v>236</v>
      </c>
      <c r="E279" s="58"/>
      <c r="F279" s="57"/>
    </row>
    <row r="280" spans="3:6" x14ac:dyDescent="0.25">
      <c r="C280" s="258"/>
      <c r="D280" s="62" t="s">
        <v>237</v>
      </c>
      <c r="E280" s="58"/>
      <c r="F280" s="57"/>
    </row>
    <row r="281" spans="3:6" x14ac:dyDescent="0.25">
      <c r="C281" s="258"/>
      <c r="D281" s="62" t="s">
        <v>238</v>
      </c>
      <c r="E281" s="58"/>
      <c r="F281" s="57"/>
    </row>
    <row r="282" spans="3:6" x14ac:dyDescent="0.25">
      <c r="C282" s="258"/>
      <c r="D282" s="62" t="s">
        <v>239</v>
      </c>
      <c r="E282" s="58"/>
      <c r="F282" s="57"/>
    </row>
    <row r="283" spans="3:6" ht="15.75" thickBot="1" x14ac:dyDescent="0.3">
      <c r="C283" s="258"/>
      <c r="D283" s="63" t="s">
        <v>240</v>
      </c>
      <c r="E283" s="294"/>
      <c r="F283" s="295"/>
    </row>
    <row r="284" spans="3:6" ht="15.75" thickBot="1" x14ac:dyDescent="0.3">
      <c r="C284" s="258"/>
      <c r="D284" s="292" t="s">
        <v>241</v>
      </c>
      <c r="E284" s="59">
        <f>SUM(E272:E283)</f>
        <v>12506696.489999998</v>
      </c>
      <c r="F284" s="293">
        <f>SUM(F272:F283)</f>
        <v>2000827</v>
      </c>
    </row>
    <row r="285" spans="3:6" x14ac:dyDescent="0.25"/>
    <row r="286" spans="3:6" hidden="1" x14ac:dyDescent="0.25">
      <c r="E286" s="170" t="s">
        <v>242</v>
      </c>
      <c r="F286" s="171" t="s">
        <v>242</v>
      </c>
    </row>
  </sheetData>
  <sortState xmlns:xlrd2="http://schemas.microsoft.com/office/spreadsheetml/2017/richdata2" ref="B3:I140">
    <sortCondition descending="1" ref="E3:E140"/>
  </sortState>
  <mergeCells count="1">
    <mergeCell ref="A1:I1"/>
  </mergeCells>
  <phoneticPr fontId="14" type="noConversion"/>
  <conditionalFormatting sqref="B239:B256 B258:B270">
    <cfRule type="duplicateValues" dxfId="0" priority="15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7511-85B5-4EC9-B1E0-230CCFE38D99}">
  <dimension ref="A1:I60"/>
  <sheetViews>
    <sheetView topLeftCell="A48" zoomScale="75" zoomScaleNormal="75" workbookViewId="0">
      <selection activeCell="B33" sqref="B33"/>
    </sheetView>
  </sheetViews>
  <sheetFormatPr defaultColWidth="0" defaultRowHeight="15" zeroHeight="1" x14ac:dyDescent="0.25"/>
  <cols>
    <col min="1" max="1" width="5.7109375" style="84" customWidth="1"/>
    <col min="2" max="3" width="30.7109375" customWidth="1"/>
    <col min="4" max="4" width="20.7109375" style="10" customWidth="1"/>
    <col min="5" max="5" width="20.7109375" style="3" customWidth="1"/>
    <col min="6" max="6" width="20.7109375" style="4" customWidth="1"/>
    <col min="7" max="7" width="20.7109375" style="6" customWidth="1"/>
    <col min="8" max="8" width="20.7109375" style="8" customWidth="1"/>
    <col min="9" max="9" width="30.7109375" style="71" customWidth="1"/>
    <col min="10" max="16384" width="8.85546875" hidden="1"/>
  </cols>
  <sheetData>
    <row r="1" spans="1:9" s="105" customFormat="1" ht="50.1" customHeight="1" x14ac:dyDescent="0.25">
      <c r="A1" s="286" t="s">
        <v>651</v>
      </c>
      <c r="B1" s="287"/>
      <c r="C1" s="287"/>
      <c r="D1" s="287"/>
      <c r="E1" s="287"/>
      <c r="F1" s="287"/>
      <c r="G1" s="287"/>
      <c r="H1" s="287"/>
      <c r="I1" s="287"/>
    </row>
    <row r="2" spans="1:9" ht="30" customHeight="1" x14ac:dyDescent="0.25">
      <c r="A2" s="127" t="s">
        <v>648</v>
      </c>
      <c r="B2" s="128" t="s">
        <v>0</v>
      </c>
      <c r="C2" s="129" t="s">
        <v>1</v>
      </c>
      <c r="D2" s="128" t="s">
        <v>2</v>
      </c>
      <c r="E2" s="128" t="s">
        <v>3</v>
      </c>
      <c r="F2" s="128" t="s">
        <v>4</v>
      </c>
      <c r="G2" s="128" t="s">
        <v>5</v>
      </c>
      <c r="H2" s="128" t="s">
        <v>6</v>
      </c>
      <c r="I2" s="130" t="s">
        <v>7</v>
      </c>
    </row>
    <row r="3" spans="1:9" ht="25.35" customHeight="1" x14ac:dyDescent="0.25">
      <c r="A3" s="80">
        <v>1</v>
      </c>
      <c r="B3" s="81" t="s">
        <v>8</v>
      </c>
      <c r="C3" s="81" t="s">
        <v>9</v>
      </c>
      <c r="D3" s="74" t="s">
        <v>10</v>
      </c>
      <c r="E3" s="52">
        <v>1181797.2</v>
      </c>
      <c r="F3" s="34">
        <v>154396</v>
      </c>
      <c r="G3" s="74">
        <v>31</v>
      </c>
      <c r="H3" s="75">
        <v>44911</v>
      </c>
      <c r="I3" s="72" t="s">
        <v>11</v>
      </c>
    </row>
    <row r="4" spans="1:9" ht="25.35" customHeight="1" x14ac:dyDescent="0.25">
      <c r="A4" s="80">
        <v>2</v>
      </c>
      <c r="B4" s="81" t="s">
        <v>12</v>
      </c>
      <c r="C4" s="81" t="s">
        <v>12</v>
      </c>
      <c r="D4" s="74" t="s">
        <v>13</v>
      </c>
      <c r="E4" s="52">
        <v>633895.71</v>
      </c>
      <c r="F4" s="34">
        <v>96706</v>
      </c>
      <c r="G4" s="74">
        <v>15</v>
      </c>
      <c r="H4" s="75">
        <v>44925</v>
      </c>
      <c r="I4" s="72" t="s">
        <v>14</v>
      </c>
    </row>
    <row r="5" spans="1:9" ht="25.35" customHeight="1" x14ac:dyDescent="0.25">
      <c r="A5" s="80">
        <v>3</v>
      </c>
      <c r="B5" s="81" t="s">
        <v>15</v>
      </c>
      <c r="C5" s="81" t="s">
        <v>16</v>
      </c>
      <c r="D5" s="74" t="s">
        <v>17</v>
      </c>
      <c r="E5" s="52">
        <v>505436.33</v>
      </c>
      <c r="F5" s="34">
        <v>92782</v>
      </c>
      <c r="G5" s="74">
        <v>28</v>
      </c>
      <c r="H5" s="75">
        <v>44916</v>
      </c>
      <c r="I5" s="72" t="s">
        <v>18</v>
      </c>
    </row>
    <row r="6" spans="1:9" ht="25.35" customHeight="1" x14ac:dyDescent="0.25">
      <c r="A6" s="80">
        <v>4</v>
      </c>
      <c r="B6" s="81" t="s">
        <v>29</v>
      </c>
      <c r="C6" s="81" t="s">
        <v>30</v>
      </c>
      <c r="D6" s="74" t="s">
        <v>31</v>
      </c>
      <c r="E6" s="52">
        <v>110982.08000000002</v>
      </c>
      <c r="F6" s="34">
        <v>22495</v>
      </c>
      <c r="G6" s="74">
        <v>25</v>
      </c>
      <c r="H6" s="75">
        <v>44925</v>
      </c>
      <c r="I6" s="72" t="s">
        <v>32</v>
      </c>
    </row>
    <row r="7" spans="1:9" ht="25.35" customHeight="1" x14ac:dyDescent="0.25">
      <c r="A7" s="80">
        <v>5</v>
      </c>
      <c r="B7" s="81" t="s">
        <v>44</v>
      </c>
      <c r="C7" s="81" t="s">
        <v>45</v>
      </c>
      <c r="D7" s="74" t="s">
        <v>10</v>
      </c>
      <c r="E7" s="52">
        <v>78751.19</v>
      </c>
      <c r="F7" s="34">
        <v>12364</v>
      </c>
      <c r="G7" s="74">
        <v>16</v>
      </c>
      <c r="H7" s="75">
        <v>44916</v>
      </c>
      <c r="I7" s="72" t="s">
        <v>46</v>
      </c>
    </row>
    <row r="8" spans="1:9" ht="25.35" customHeight="1" x14ac:dyDescent="0.25">
      <c r="A8" s="80">
        <v>6</v>
      </c>
      <c r="B8" s="81" t="s">
        <v>47</v>
      </c>
      <c r="C8" s="81" t="s">
        <v>48</v>
      </c>
      <c r="D8" s="74" t="s">
        <v>10</v>
      </c>
      <c r="E8" s="52">
        <v>74880.960000000006</v>
      </c>
      <c r="F8" s="34">
        <v>11708</v>
      </c>
      <c r="G8" s="74">
        <v>16</v>
      </c>
      <c r="H8" s="75">
        <v>44932</v>
      </c>
      <c r="I8" s="72" t="s">
        <v>46</v>
      </c>
    </row>
    <row r="9" spans="1:9" ht="25.35" customHeight="1" x14ac:dyDescent="0.25">
      <c r="A9" s="80">
        <v>7</v>
      </c>
      <c r="B9" s="81" t="s">
        <v>49</v>
      </c>
      <c r="C9" s="81" t="s">
        <v>50</v>
      </c>
      <c r="D9" s="74" t="s">
        <v>10</v>
      </c>
      <c r="E9" s="52">
        <v>72460.17</v>
      </c>
      <c r="F9" s="34">
        <v>11414</v>
      </c>
      <c r="G9" s="74">
        <v>14</v>
      </c>
      <c r="H9" s="75">
        <v>44939</v>
      </c>
      <c r="I9" s="72" t="s">
        <v>26</v>
      </c>
    </row>
    <row r="10" spans="1:9" ht="25.35" customHeight="1" x14ac:dyDescent="0.25">
      <c r="A10" s="80">
        <v>8</v>
      </c>
      <c r="B10" s="81" t="s">
        <v>51</v>
      </c>
      <c r="C10" s="81" t="s">
        <v>51</v>
      </c>
      <c r="D10" s="74" t="s">
        <v>10</v>
      </c>
      <c r="E10" s="52">
        <v>69925.45</v>
      </c>
      <c r="F10" s="34">
        <v>11120</v>
      </c>
      <c r="G10" s="74">
        <v>13</v>
      </c>
      <c r="H10" s="75">
        <v>44939</v>
      </c>
      <c r="I10" s="72" t="s">
        <v>18</v>
      </c>
    </row>
    <row r="11" spans="1:9" ht="25.35" customHeight="1" x14ac:dyDescent="0.25">
      <c r="A11" s="80">
        <v>9</v>
      </c>
      <c r="B11" s="81" t="s">
        <v>39</v>
      </c>
      <c r="C11" s="81" t="s">
        <v>40</v>
      </c>
      <c r="D11" s="74" t="s">
        <v>10</v>
      </c>
      <c r="E11" s="52">
        <v>66510.94</v>
      </c>
      <c r="F11" s="34">
        <v>9967</v>
      </c>
      <c r="G11" s="74">
        <v>19</v>
      </c>
      <c r="H11" s="75">
        <v>44946</v>
      </c>
      <c r="I11" s="72" t="s">
        <v>741</v>
      </c>
    </row>
    <row r="12" spans="1:9" ht="25.35" customHeight="1" x14ac:dyDescent="0.25">
      <c r="A12" s="80">
        <v>10</v>
      </c>
      <c r="B12" s="81" t="s">
        <v>52</v>
      </c>
      <c r="C12" s="81" t="s">
        <v>53</v>
      </c>
      <c r="D12" s="74" t="s">
        <v>54</v>
      </c>
      <c r="E12" s="52">
        <v>49636</v>
      </c>
      <c r="F12" s="34">
        <v>10272</v>
      </c>
      <c r="G12" s="74">
        <v>17</v>
      </c>
      <c r="H12" s="75">
        <v>44939</v>
      </c>
      <c r="I12" s="72" t="s">
        <v>55</v>
      </c>
    </row>
    <row r="13" spans="1:9" ht="25.35" customHeight="1" x14ac:dyDescent="0.25">
      <c r="A13" s="80">
        <v>11</v>
      </c>
      <c r="B13" s="81" t="s">
        <v>56</v>
      </c>
      <c r="C13" s="81" t="s">
        <v>56</v>
      </c>
      <c r="D13" s="74" t="s">
        <v>13</v>
      </c>
      <c r="E13" s="52">
        <v>49428.95</v>
      </c>
      <c r="F13" s="34">
        <v>7651</v>
      </c>
      <c r="G13" s="74">
        <v>23</v>
      </c>
      <c r="H13" s="75">
        <v>44946</v>
      </c>
      <c r="I13" s="72" t="s">
        <v>57</v>
      </c>
    </row>
    <row r="14" spans="1:9" ht="25.35" customHeight="1" x14ac:dyDescent="0.25">
      <c r="A14" s="80">
        <v>12</v>
      </c>
      <c r="B14" s="81" t="s">
        <v>61</v>
      </c>
      <c r="C14" s="81" t="s">
        <v>62</v>
      </c>
      <c r="D14" s="74" t="s">
        <v>63</v>
      </c>
      <c r="E14" s="52">
        <v>35891.31</v>
      </c>
      <c r="F14" s="34">
        <v>5801</v>
      </c>
      <c r="G14" s="74">
        <v>17</v>
      </c>
      <c r="H14" s="75">
        <v>44932</v>
      </c>
      <c r="I14" s="72" t="s">
        <v>32</v>
      </c>
    </row>
    <row r="15" spans="1:9" ht="25.35" customHeight="1" x14ac:dyDescent="0.25">
      <c r="A15" s="80">
        <v>13</v>
      </c>
      <c r="B15" s="81" t="s">
        <v>41</v>
      </c>
      <c r="C15" s="81" t="s">
        <v>42</v>
      </c>
      <c r="D15" s="74" t="s">
        <v>43</v>
      </c>
      <c r="E15" s="52">
        <v>32567.05</v>
      </c>
      <c r="F15" s="34">
        <v>4867</v>
      </c>
      <c r="G15" s="74">
        <v>17</v>
      </c>
      <c r="H15" s="75">
        <v>44953</v>
      </c>
      <c r="I15" s="72" t="s">
        <v>26</v>
      </c>
    </row>
    <row r="16" spans="1:9" ht="25.35" customHeight="1" x14ac:dyDescent="0.25">
      <c r="A16" s="80">
        <v>14</v>
      </c>
      <c r="B16" s="81" t="s">
        <v>88</v>
      </c>
      <c r="C16" s="81" t="s">
        <v>88</v>
      </c>
      <c r="D16" s="74" t="s">
        <v>13</v>
      </c>
      <c r="E16" s="52">
        <v>14334</v>
      </c>
      <c r="F16" s="34">
        <v>2268</v>
      </c>
      <c r="G16" s="74">
        <v>7</v>
      </c>
      <c r="H16" s="75">
        <v>44848</v>
      </c>
      <c r="I16" s="72" t="s">
        <v>89</v>
      </c>
    </row>
    <row r="17" spans="1:9" ht="25.35" customHeight="1" x14ac:dyDescent="0.25">
      <c r="A17" s="80">
        <v>15</v>
      </c>
      <c r="B17" s="81" t="s">
        <v>67</v>
      </c>
      <c r="C17" s="81" t="s">
        <v>68</v>
      </c>
      <c r="D17" s="74" t="s">
        <v>10</v>
      </c>
      <c r="E17" s="52">
        <v>14249.64</v>
      </c>
      <c r="F17" s="34">
        <v>2334</v>
      </c>
      <c r="G17" s="74">
        <v>18</v>
      </c>
      <c r="H17" s="75">
        <v>44953</v>
      </c>
      <c r="I17" s="72" t="s">
        <v>26</v>
      </c>
    </row>
    <row r="18" spans="1:9" ht="25.35" customHeight="1" x14ac:dyDescent="0.25">
      <c r="A18" s="80">
        <v>16</v>
      </c>
      <c r="B18" s="81" t="s">
        <v>80</v>
      </c>
      <c r="C18" s="81" t="s">
        <v>357</v>
      </c>
      <c r="D18" s="74" t="s">
        <v>81</v>
      </c>
      <c r="E18" s="52">
        <v>13060.44</v>
      </c>
      <c r="F18" s="34">
        <v>1931</v>
      </c>
      <c r="G18" s="74">
        <v>6</v>
      </c>
      <c r="H18" s="75">
        <v>44939</v>
      </c>
      <c r="I18" s="72" t="s">
        <v>82</v>
      </c>
    </row>
    <row r="19" spans="1:9" ht="25.35" customHeight="1" x14ac:dyDescent="0.25">
      <c r="A19" s="80">
        <v>17</v>
      </c>
      <c r="B19" s="81" t="s">
        <v>96</v>
      </c>
      <c r="C19" s="81" t="s">
        <v>96</v>
      </c>
      <c r="D19" s="74" t="s">
        <v>13</v>
      </c>
      <c r="E19" s="52">
        <v>11953.91</v>
      </c>
      <c r="F19" s="34">
        <v>2547</v>
      </c>
      <c r="G19" s="74">
        <v>5</v>
      </c>
      <c r="H19" s="75">
        <v>44911</v>
      </c>
      <c r="I19" s="72" t="s">
        <v>97</v>
      </c>
    </row>
    <row r="20" spans="1:9" ht="25.35" customHeight="1" x14ac:dyDescent="0.25">
      <c r="A20" s="80">
        <v>18</v>
      </c>
      <c r="B20" s="81" t="s">
        <v>78</v>
      </c>
      <c r="C20" s="81" t="s">
        <v>78</v>
      </c>
      <c r="D20" s="74" t="s">
        <v>13</v>
      </c>
      <c r="E20" s="52">
        <v>11891.93</v>
      </c>
      <c r="F20" s="34">
        <v>1901</v>
      </c>
      <c r="G20" s="74">
        <v>17</v>
      </c>
      <c r="H20" s="75">
        <v>44953</v>
      </c>
      <c r="I20" s="72" t="s">
        <v>79</v>
      </c>
    </row>
    <row r="21" spans="1:9" ht="25.35" customHeight="1" x14ac:dyDescent="0.25">
      <c r="A21" s="80">
        <v>19</v>
      </c>
      <c r="B21" s="81" t="s">
        <v>94</v>
      </c>
      <c r="C21" s="81" t="s">
        <v>95</v>
      </c>
      <c r="D21" s="74" t="s">
        <v>10</v>
      </c>
      <c r="E21" s="52">
        <v>10863.77</v>
      </c>
      <c r="F21" s="34">
        <v>1612</v>
      </c>
      <c r="G21" s="74">
        <v>3</v>
      </c>
      <c r="H21" s="75">
        <v>44883</v>
      </c>
      <c r="I21" s="72" t="s">
        <v>11</v>
      </c>
    </row>
    <row r="22" spans="1:9" ht="25.35" customHeight="1" x14ac:dyDescent="0.25">
      <c r="A22" s="80">
        <v>20</v>
      </c>
      <c r="B22" s="81" t="s">
        <v>92</v>
      </c>
      <c r="C22" s="81" t="s">
        <v>93</v>
      </c>
      <c r="D22" s="74" t="s">
        <v>10</v>
      </c>
      <c r="E22" s="52">
        <v>9179.07</v>
      </c>
      <c r="F22" s="34">
        <v>1403</v>
      </c>
      <c r="G22" s="74">
        <v>12</v>
      </c>
      <c r="H22" s="75">
        <v>44953</v>
      </c>
      <c r="I22" s="72" t="s">
        <v>71</v>
      </c>
    </row>
    <row r="23" spans="1:9" ht="25.35" customHeight="1" x14ac:dyDescent="0.25">
      <c r="A23" s="80">
        <v>21</v>
      </c>
      <c r="B23" s="81" t="s">
        <v>106</v>
      </c>
      <c r="C23" s="81" t="s">
        <v>107</v>
      </c>
      <c r="D23" s="74" t="s">
        <v>108</v>
      </c>
      <c r="E23" s="52">
        <v>7993</v>
      </c>
      <c r="F23" s="34">
        <v>1343</v>
      </c>
      <c r="G23" s="74">
        <v>5</v>
      </c>
      <c r="H23" s="75">
        <v>44855</v>
      </c>
      <c r="I23" s="72" t="s">
        <v>105</v>
      </c>
    </row>
    <row r="24" spans="1:9" ht="25.35" customHeight="1" x14ac:dyDescent="0.25">
      <c r="A24" s="80">
        <v>22</v>
      </c>
      <c r="B24" s="81" t="s">
        <v>102</v>
      </c>
      <c r="C24" s="81" t="s">
        <v>103</v>
      </c>
      <c r="D24" s="74" t="s">
        <v>104</v>
      </c>
      <c r="E24" s="52">
        <v>7766.53</v>
      </c>
      <c r="F24" s="34">
        <v>1431</v>
      </c>
      <c r="G24" s="74">
        <v>7</v>
      </c>
      <c r="H24" s="75">
        <v>44932</v>
      </c>
      <c r="I24" s="72" t="s">
        <v>105</v>
      </c>
    </row>
    <row r="25" spans="1:9" ht="25.35" customHeight="1" x14ac:dyDescent="0.25">
      <c r="A25" s="80">
        <v>23</v>
      </c>
      <c r="B25" s="81" t="s">
        <v>100</v>
      </c>
      <c r="C25" s="81" t="s">
        <v>101</v>
      </c>
      <c r="D25" s="74" t="s">
        <v>10</v>
      </c>
      <c r="E25" s="52">
        <v>6115.15</v>
      </c>
      <c r="F25" s="34">
        <v>1363</v>
      </c>
      <c r="G25" s="74">
        <v>4</v>
      </c>
      <c r="H25" s="75">
        <v>44890</v>
      </c>
      <c r="I25" s="72" t="s">
        <v>11</v>
      </c>
    </row>
    <row r="26" spans="1:9" ht="25.35" customHeight="1" x14ac:dyDescent="0.25">
      <c r="A26" s="80">
        <v>24</v>
      </c>
      <c r="B26" s="81" t="s">
        <v>129</v>
      </c>
      <c r="C26" s="81" t="s">
        <v>130</v>
      </c>
      <c r="D26" s="74" t="s">
        <v>131</v>
      </c>
      <c r="E26" s="52">
        <v>4528</v>
      </c>
      <c r="F26" s="34">
        <v>1180</v>
      </c>
      <c r="G26" s="74">
        <v>5</v>
      </c>
      <c r="H26" s="75">
        <v>44911</v>
      </c>
      <c r="I26" s="72" t="s">
        <v>55</v>
      </c>
    </row>
    <row r="27" spans="1:9" ht="25.35" customHeight="1" x14ac:dyDescent="0.25">
      <c r="A27" s="80">
        <v>25</v>
      </c>
      <c r="B27" s="81" t="s">
        <v>126</v>
      </c>
      <c r="C27" s="81" t="s">
        <v>127</v>
      </c>
      <c r="D27" s="74" t="s">
        <v>128</v>
      </c>
      <c r="E27" s="52">
        <v>3839.55</v>
      </c>
      <c r="F27" s="34">
        <v>719</v>
      </c>
      <c r="G27" s="74">
        <v>7</v>
      </c>
      <c r="H27" s="75">
        <v>44939</v>
      </c>
      <c r="I27" s="72" t="s">
        <v>105</v>
      </c>
    </row>
    <row r="28" spans="1:9" ht="25.35" customHeight="1" x14ac:dyDescent="0.25">
      <c r="A28" s="80">
        <v>26</v>
      </c>
      <c r="B28" s="81" t="s">
        <v>114</v>
      </c>
      <c r="C28" s="81" t="s">
        <v>115</v>
      </c>
      <c r="D28" s="74" t="s">
        <v>116</v>
      </c>
      <c r="E28" s="52">
        <v>3564.2</v>
      </c>
      <c r="F28" s="34">
        <v>676</v>
      </c>
      <c r="G28" s="74">
        <v>4</v>
      </c>
      <c r="H28" s="75">
        <v>44896</v>
      </c>
      <c r="I28" s="72" t="s">
        <v>117</v>
      </c>
    </row>
    <row r="29" spans="1:9" ht="25.35" customHeight="1" x14ac:dyDescent="0.25">
      <c r="A29" s="80">
        <v>27</v>
      </c>
      <c r="B29" s="81" t="s">
        <v>145</v>
      </c>
      <c r="C29" s="81" t="s">
        <v>145</v>
      </c>
      <c r="D29" s="74" t="s">
        <v>13</v>
      </c>
      <c r="E29" s="52">
        <v>2750</v>
      </c>
      <c r="F29" s="34">
        <v>567</v>
      </c>
      <c r="G29" s="74">
        <v>3</v>
      </c>
      <c r="H29" s="75">
        <v>44890</v>
      </c>
      <c r="I29" s="72" t="s">
        <v>55</v>
      </c>
    </row>
    <row r="30" spans="1:9" ht="25.35" customHeight="1" x14ac:dyDescent="0.25">
      <c r="A30" s="80">
        <v>28</v>
      </c>
      <c r="B30" s="81" t="s">
        <v>139</v>
      </c>
      <c r="C30" s="81" t="s">
        <v>140</v>
      </c>
      <c r="D30" s="74" t="s">
        <v>141</v>
      </c>
      <c r="E30" s="52">
        <v>2693.25</v>
      </c>
      <c r="F30" s="34">
        <v>480</v>
      </c>
      <c r="G30" s="74">
        <v>7</v>
      </c>
      <c r="H30" s="75">
        <v>44932</v>
      </c>
      <c r="I30" s="72" t="s">
        <v>117</v>
      </c>
    </row>
    <row r="31" spans="1:9" ht="25.35" customHeight="1" x14ac:dyDescent="0.25">
      <c r="A31" s="80">
        <v>29</v>
      </c>
      <c r="B31" s="81" t="s">
        <v>120</v>
      </c>
      <c r="C31" s="81" t="s">
        <v>121</v>
      </c>
      <c r="D31" s="74" t="s">
        <v>122</v>
      </c>
      <c r="E31" s="52">
        <v>2474.15</v>
      </c>
      <c r="F31" s="34">
        <v>466</v>
      </c>
      <c r="G31" s="74">
        <v>15</v>
      </c>
      <c r="H31" s="75">
        <v>44939</v>
      </c>
      <c r="I31" s="72" t="s">
        <v>123</v>
      </c>
    </row>
    <row r="32" spans="1:9" ht="25.35" customHeight="1" x14ac:dyDescent="0.25">
      <c r="A32" s="80">
        <v>30</v>
      </c>
      <c r="B32" s="81" t="s">
        <v>148</v>
      </c>
      <c r="C32" s="81" t="s">
        <v>149</v>
      </c>
      <c r="D32" s="74" t="s">
        <v>10</v>
      </c>
      <c r="E32" s="52">
        <v>2149.54</v>
      </c>
      <c r="F32" s="34">
        <v>323</v>
      </c>
      <c r="G32" s="74">
        <v>5</v>
      </c>
      <c r="H32" s="75">
        <v>44918</v>
      </c>
      <c r="I32" s="72" t="s">
        <v>26</v>
      </c>
    </row>
    <row r="33" spans="1:9" ht="25.35" customHeight="1" x14ac:dyDescent="0.25">
      <c r="A33" s="80">
        <v>31</v>
      </c>
      <c r="B33" s="81" t="s">
        <v>160</v>
      </c>
      <c r="C33" s="81" t="s">
        <v>161</v>
      </c>
      <c r="D33" s="74" t="s">
        <v>162</v>
      </c>
      <c r="E33" s="52">
        <v>1580</v>
      </c>
      <c r="F33" s="34">
        <v>231</v>
      </c>
      <c r="G33" s="74">
        <v>2</v>
      </c>
      <c r="H33" s="75">
        <v>44904</v>
      </c>
      <c r="I33" s="72" t="s">
        <v>55</v>
      </c>
    </row>
    <row r="34" spans="1:9" ht="25.35" customHeight="1" x14ac:dyDescent="0.25">
      <c r="A34" s="80">
        <v>32</v>
      </c>
      <c r="B34" s="81" t="s">
        <v>118</v>
      </c>
      <c r="C34" s="81" t="s">
        <v>118</v>
      </c>
      <c r="D34" s="74" t="s">
        <v>13</v>
      </c>
      <c r="E34" s="52">
        <v>1435.3</v>
      </c>
      <c r="F34" s="34">
        <v>245</v>
      </c>
      <c r="G34" s="74">
        <v>7</v>
      </c>
      <c r="H34" s="75">
        <v>44951</v>
      </c>
      <c r="I34" s="72" t="s">
        <v>119</v>
      </c>
    </row>
    <row r="35" spans="1:9" ht="25.35" customHeight="1" x14ac:dyDescent="0.25">
      <c r="A35" s="80">
        <v>33</v>
      </c>
      <c r="B35" s="81" t="s">
        <v>150</v>
      </c>
      <c r="C35" s="81" t="s">
        <v>151</v>
      </c>
      <c r="D35" s="74" t="s">
        <v>152</v>
      </c>
      <c r="E35" s="52">
        <v>1308.1500000000001</v>
      </c>
      <c r="F35" s="34">
        <v>269</v>
      </c>
      <c r="G35" s="74">
        <v>2</v>
      </c>
      <c r="H35" s="75">
        <v>44897</v>
      </c>
      <c r="I35" s="72" t="s">
        <v>105</v>
      </c>
    </row>
    <row r="36" spans="1:9" ht="25.35" customHeight="1" x14ac:dyDescent="0.25">
      <c r="A36" s="80">
        <v>34</v>
      </c>
      <c r="B36" s="81" t="s">
        <v>839</v>
      </c>
      <c r="C36" s="81" t="s">
        <v>840</v>
      </c>
      <c r="D36" s="74" t="s">
        <v>841</v>
      </c>
      <c r="E36" s="52">
        <v>1273</v>
      </c>
      <c r="F36" s="34">
        <v>361</v>
      </c>
      <c r="G36" s="74">
        <v>1</v>
      </c>
      <c r="H36" s="75">
        <v>44716</v>
      </c>
      <c r="I36" s="72" t="s">
        <v>835</v>
      </c>
    </row>
    <row r="37" spans="1:9" ht="25.35" customHeight="1" x14ac:dyDescent="0.25">
      <c r="A37" s="80">
        <v>35</v>
      </c>
      <c r="B37" s="81" t="s">
        <v>172</v>
      </c>
      <c r="C37" s="81" t="s">
        <v>172</v>
      </c>
      <c r="D37" s="74" t="s">
        <v>13</v>
      </c>
      <c r="E37" s="52">
        <v>1019</v>
      </c>
      <c r="F37" s="34">
        <v>252</v>
      </c>
      <c r="G37" s="74">
        <v>3</v>
      </c>
      <c r="H37" s="75">
        <v>44883</v>
      </c>
      <c r="I37" s="72" t="s">
        <v>173</v>
      </c>
    </row>
    <row r="38" spans="1:9" ht="25.35" customHeight="1" x14ac:dyDescent="0.25">
      <c r="A38" s="80">
        <v>36</v>
      </c>
      <c r="B38" s="81" t="s">
        <v>166</v>
      </c>
      <c r="C38" s="81" t="s">
        <v>167</v>
      </c>
      <c r="D38" s="74" t="s">
        <v>168</v>
      </c>
      <c r="E38" s="52">
        <v>758.3</v>
      </c>
      <c r="F38" s="34">
        <v>132</v>
      </c>
      <c r="G38" s="74">
        <v>2</v>
      </c>
      <c r="H38" s="75">
        <v>44896</v>
      </c>
      <c r="I38" s="72" t="s">
        <v>117</v>
      </c>
    </row>
    <row r="39" spans="1:9" ht="25.35" customHeight="1" x14ac:dyDescent="0.25">
      <c r="A39" s="80">
        <v>37</v>
      </c>
      <c r="B39" s="81" t="s">
        <v>184</v>
      </c>
      <c r="C39" s="81" t="s">
        <v>185</v>
      </c>
      <c r="D39" s="74" t="s">
        <v>63</v>
      </c>
      <c r="E39" s="52">
        <v>631</v>
      </c>
      <c r="F39" s="34">
        <v>87</v>
      </c>
      <c r="G39" s="74">
        <v>2</v>
      </c>
      <c r="H39" s="75">
        <v>44603</v>
      </c>
      <c r="I39" s="72" t="s">
        <v>55</v>
      </c>
    </row>
    <row r="40" spans="1:9" ht="25.35" customHeight="1" x14ac:dyDescent="0.25">
      <c r="A40" s="80">
        <v>38</v>
      </c>
      <c r="B40" s="81" t="s">
        <v>179</v>
      </c>
      <c r="C40" s="81" t="s">
        <v>180</v>
      </c>
      <c r="D40" s="74" t="s">
        <v>181</v>
      </c>
      <c r="E40" s="52">
        <v>627</v>
      </c>
      <c r="F40" s="34">
        <v>161</v>
      </c>
      <c r="G40" s="74">
        <v>2</v>
      </c>
      <c r="H40" s="75">
        <v>44883</v>
      </c>
      <c r="I40" s="72" t="s">
        <v>82</v>
      </c>
    </row>
    <row r="41" spans="1:9" ht="25.35" customHeight="1" x14ac:dyDescent="0.25">
      <c r="A41" s="80">
        <v>39</v>
      </c>
      <c r="B41" s="81" t="s">
        <v>174</v>
      </c>
      <c r="C41" s="81" t="s">
        <v>174</v>
      </c>
      <c r="D41" s="74" t="s">
        <v>13</v>
      </c>
      <c r="E41" s="52">
        <v>444.65</v>
      </c>
      <c r="F41" s="34">
        <v>70</v>
      </c>
      <c r="G41" s="74">
        <v>2</v>
      </c>
      <c r="H41" s="75">
        <v>44883</v>
      </c>
      <c r="I41" s="72" t="s">
        <v>97</v>
      </c>
    </row>
    <row r="42" spans="1:9" ht="25.35" customHeight="1" x14ac:dyDescent="0.25">
      <c r="A42" s="80">
        <v>40</v>
      </c>
      <c r="B42" s="81" t="s">
        <v>192</v>
      </c>
      <c r="C42" s="81" t="s">
        <v>193</v>
      </c>
      <c r="D42" s="74" t="s">
        <v>10</v>
      </c>
      <c r="E42" s="52">
        <v>397.5</v>
      </c>
      <c r="F42" s="34">
        <v>60</v>
      </c>
      <c r="G42" s="74">
        <v>1</v>
      </c>
      <c r="H42" s="75">
        <v>44820</v>
      </c>
      <c r="I42" s="72" t="s">
        <v>18</v>
      </c>
    </row>
    <row r="43" spans="1:9" ht="25.35" customHeight="1" x14ac:dyDescent="0.25">
      <c r="A43" s="80">
        <v>41</v>
      </c>
      <c r="B43" s="81" t="s">
        <v>197</v>
      </c>
      <c r="C43" s="81" t="s">
        <v>198</v>
      </c>
      <c r="D43" s="74" t="s">
        <v>63</v>
      </c>
      <c r="E43" s="52">
        <v>345.6</v>
      </c>
      <c r="F43" s="34">
        <v>74</v>
      </c>
      <c r="G43" s="74">
        <v>3</v>
      </c>
      <c r="H43" s="75">
        <v>44918</v>
      </c>
      <c r="I43" s="72" t="s">
        <v>82</v>
      </c>
    </row>
    <row r="44" spans="1:9" ht="25.35" customHeight="1" x14ac:dyDescent="0.25">
      <c r="A44" s="80">
        <v>42</v>
      </c>
      <c r="B44" s="81" t="s">
        <v>194</v>
      </c>
      <c r="C44" s="81" t="s">
        <v>195</v>
      </c>
      <c r="D44" s="74" t="s">
        <v>196</v>
      </c>
      <c r="E44" s="52">
        <v>340</v>
      </c>
      <c r="F44" s="34">
        <v>81</v>
      </c>
      <c r="G44" s="74">
        <v>2</v>
      </c>
      <c r="H44" s="75">
        <v>44827</v>
      </c>
      <c r="I44" s="72" t="s">
        <v>82</v>
      </c>
    </row>
    <row r="45" spans="1:9" ht="25.35" customHeight="1" x14ac:dyDescent="0.25">
      <c r="A45" s="80">
        <v>43</v>
      </c>
      <c r="B45" s="81" t="s">
        <v>191</v>
      </c>
      <c r="C45" s="81" t="s">
        <v>191</v>
      </c>
      <c r="D45" s="74" t="s">
        <v>13</v>
      </c>
      <c r="E45" s="52">
        <v>263.10000000000002</v>
      </c>
      <c r="F45" s="34">
        <v>40</v>
      </c>
      <c r="G45" s="74">
        <v>2</v>
      </c>
      <c r="H45" s="75">
        <v>44834</v>
      </c>
      <c r="I45" s="72" t="s">
        <v>38</v>
      </c>
    </row>
    <row r="46" spans="1:9" ht="25.35" customHeight="1" x14ac:dyDescent="0.25">
      <c r="A46" s="80">
        <v>44</v>
      </c>
      <c r="B46" s="81" t="s">
        <v>199</v>
      </c>
      <c r="C46" s="81" t="s">
        <v>200</v>
      </c>
      <c r="D46" s="74" t="s">
        <v>201</v>
      </c>
      <c r="E46" s="52">
        <v>222.4</v>
      </c>
      <c r="F46" s="34">
        <v>42</v>
      </c>
      <c r="G46" s="74">
        <v>2</v>
      </c>
      <c r="H46" s="75">
        <v>44897</v>
      </c>
      <c r="I46" s="72" t="s">
        <v>117</v>
      </c>
    </row>
    <row r="47" spans="1:9" ht="25.35" customHeight="1" x14ac:dyDescent="0.25">
      <c r="A47" s="80">
        <v>45</v>
      </c>
      <c r="B47" s="81" t="s">
        <v>202</v>
      </c>
      <c r="C47" s="81" t="s">
        <v>203</v>
      </c>
      <c r="D47" s="74" t="s">
        <v>204</v>
      </c>
      <c r="E47" s="52">
        <v>189</v>
      </c>
      <c r="F47" s="34">
        <v>36</v>
      </c>
      <c r="G47" s="74">
        <v>3</v>
      </c>
      <c r="H47" s="75">
        <v>44904</v>
      </c>
      <c r="I47" s="72" t="s">
        <v>147</v>
      </c>
    </row>
    <row r="48" spans="1:9" ht="25.35" customHeight="1" x14ac:dyDescent="0.25">
      <c r="A48" s="80">
        <v>46</v>
      </c>
      <c r="B48" s="81" t="s">
        <v>205</v>
      </c>
      <c r="C48" s="81" t="s">
        <v>206</v>
      </c>
      <c r="D48" s="74" t="s">
        <v>10</v>
      </c>
      <c r="E48" s="52">
        <v>177.4</v>
      </c>
      <c r="F48" s="34">
        <v>26</v>
      </c>
      <c r="G48" s="74">
        <v>2</v>
      </c>
      <c r="H48" s="75">
        <v>44890</v>
      </c>
      <c r="I48" s="72" t="s">
        <v>24</v>
      </c>
    </row>
    <row r="49" spans="1:9" ht="25.35" customHeight="1" x14ac:dyDescent="0.25">
      <c r="A49" s="80">
        <v>47</v>
      </c>
      <c r="B49" s="81" t="s">
        <v>207</v>
      </c>
      <c r="C49" s="81" t="s">
        <v>208</v>
      </c>
      <c r="D49" s="74" t="s">
        <v>10</v>
      </c>
      <c r="E49" s="52">
        <v>164.9</v>
      </c>
      <c r="F49" s="34">
        <v>25</v>
      </c>
      <c r="G49" s="74">
        <v>1</v>
      </c>
      <c r="H49" s="75">
        <v>44792</v>
      </c>
      <c r="I49" s="72" t="s">
        <v>46</v>
      </c>
    </row>
    <row r="50" spans="1:9" ht="25.35" customHeight="1" x14ac:dyDescent="0.25">
      <c r="A50" s="80">
        <v>48</v>
      </c>
      <c r="B50" s="81" t="s">
        <v>212</v>
      </c>
      <c r="C50" s="81" t="s">
        <v>213</v>
      </c>
      <c r="D50" s="74" t="s">
        <v>214</v>
      </c>
      <c r="E50" s="52">
        <v>120</v>
      </c>
      <c r="F50" s="34">
        <v>40</v>
      </c>
      <c r="G50" s="74">
        <v>1</v>
      </c>
      <c r="H50" s="75">
        <v>44694</v>
      </c>
      <c r="I50" s="72" t="s">
        <v>82</v>
      </c>
    </row>
    <row r="51" spans="1:9" ht="25.35" customHeight="1" x14ac:dyDescent="0.25">
      <c r="A51" s="80">
        <v>49</v>
      </c>
      <c r="B51" s="81" t="s">
        <v>215</v>
      </c>
      <c r="C51" s="81" t="s">
        <v>216</v>
      </c>
      <c r="D51" s="74" t="s">
        <v>217</v>
      </c>
      <c r="E51" s="52">
        <v>110.9</v>
      </c>
      <c r="F51" s="34">
        <v>20</v>
      </c>
      <c r="G51" s="74">
        <v>1</v>
      </c>
      <c r="H51" s="75">
        <v>44655</v>
      </c>
      <c r="I51" s="72" t="s">
        <v>38</v>
      </c>
    </row>
    <row r="52" spans="1:9" ht="25.35" customHeight="1" x14ac:dyDescent="0.25">
      <c r="A52" s="80">
        <v>50</v>
      </c>
      <c r="B52" s="81" t="s">
        <v>218</v>
      </c>
      <c r="C52" s="81" t="s">
        <v>219</v>
      </c>
      <c r="D52" s="74" t="s">
        <v>220</v>
      </c>
      <c r="E52" s="52">
        <v>110</v>
      </c>
      <c r="F52" s="34">
        <v>22</v>
      </c>
      <c r="G52" s="74">
        <v>1</v>
      </c>
      <c r="H52" s="75">
        <v>43763</v>
      </c>
      <c r="I52" s="72" t="s">
        <v>82</v>
      </c>
    </row>
    <row r="53" spans="1:9" ht="25.35" customHeight="1" x14ac:dyDescent="0.25">
      <c r="A53" s="80">
        <v>51</v>
      </c>
      <c r="B53" s="81" t="s">
        <v>223</v>
      </c>
      <c r="C53" s="81" t="s">
        <v>223</v>
      </c>
      <c r="D53" s="74" t="s">
        <v>63</v>
      </c>
      <c r="E53" s="52">
        <v>90</v>
      </c>
      <c r="F53" s="34">
        <v>18</v>
      </c>
      <c r="G53" s="74">
        <v>1</v>
      </c>
      <c r="H53" s="75">
        <v>44071</v>
      </c>
      <c r="I53" s="72" t="s">
        <v>82</v>
      </c>
    </row>
    <row r="54" spans="1:9" ht="25.35" customHeight="1" x14ac:dyDescent="0.25">
      <c r="A54" s="80">
        <v>52</v>
      </c>
      <c r="B54" s="82" t="s">
        <v>228</v>
      </c>
      <c r="C54" s="82" t="s">
        <v>229</v>
      </c>
      <c r="D54" s="76" t="s">
        <v>156</v>
      </c>
      <c r="E54" s="77">
        <v>38</v>
      </c>
      <c r="F54" s="78">
        <v>12</v>
      </c>
      <c r="G54" s="76">
        <v>1</v>
      </c>
      <c r="H54" s="79">
        <v>44008</v>
      </c>
      <c r="I54" s="73" t="s">
        <v>38</v>
      </c>
    </row>
    <row r="55" spans="1:9" ht="25.35" customHeight="1" thickBot="1" x14ac:dyDescent="0.3">
      <c r="A55" s="89"/>
      <c r="B55" s="90"/>
      <c r="C55" s="90"/>
      <c r="D55" s="89"/>
      <c r="E55" s="77"/>
      <c r="F55" s="78"/>
      <c r="G55" s="89"/>
      <c r="H55" s="91"/>
      <c r="I55" s="92"/>
    </row>
    <row r="56" spans="1:9" ht="25.9" customHeight="1" thickBot="1" x14ac:dyDescent="0.3">
      <c r="A56" s="83"/>
      <c r="B56" s="2"/>
      <c r="C56" s="2"/>
      <c r="D56" s="9"/>
      <c r="E56" s="102">
        <f>SUM(E3:E54)</f>
        <v>3103214.669999999</v>
      </c>
      <c r="F56" s="103">
        <f>SUM(F3:F54)</f>
        <v>476391</v>
      </c>
      <c r="G56" s="5"/>
      <c r="H56" s="7"/>
      <c r="I56" s="70"/>
    </row>
    <row r="57" spans="1:9" ht="25.9" customHeight="1" x14ac:dyDescent="0.25"/>
    <row r="58" spans="1:9" ht="25.9" hidden="1" customHeight="1" x14ac:dyDescent="0.25"/>
    <row r="59" spans="1:9" ht="25.9" hidden="1" customHeight="1" x14ac:dyDescent="0.25"/>
    <row r="60" spans="1:9" ht="25.9" hidden="1" customHeight="1" x14ac:dyDescent="0.25"/>
  </sheetData>
  <sortState xmlns:xlrd2="http://schemas.microsoft.com/office/spreadsheetml/2017/richdata2" ref="B3:I54">
    <sortCondition descending="1" ref="E3:E54"/>
  </sortState>
  <mergeCells count="1">
    <mergeCell ref="A1:I1"/>
  </mergeCells>
  <conditionalFormatting sqref="B2:B1048576">
    <cfRule type="duplicateValues" dxfId="6" priority="1"/>
  </conditionalFormatting>
  <conditionalFormatting sqref="B13">
    <cfRule type="duplicateValues" dxfId="5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5291-D0C8-4AF3-AF81-7ADCA3438BC4}">
  <dimension ref="A1:I87"/>
  <sheetViews>
    <sheetView topLeftCell="A70" zoomScale="75" zoomScaleNormal="75" workbookViewId="0">
      <selection activeCell="E10" sqref="E10:F10"/>
    </sheetView>
  </sheetViews>
  <sheetFormatPr defaultColWidth="0" defaultRowHeight="15" zeroHeight="1" x14ac:dyDescent="0.25"/>
  <cols>
    <col min="1" max="1" width="5.7109375" customWidth="1"/>
    <col min="2" max="3" width="30.7109375" customWidth="1"/>
    <col min="4" max="4" width="20.7109375" style="10" customWidth="1"/>
    <col min="5" max="5" width="20.7109375" style="3" customWidth="1"/>
    <col min="6" max="6" width="20.7109375" style="4" customWidth="1"/>
    <col min="7" max="7" width="20.7109375" style="6" customWidth="1"/>
    <col min="8" max="8" width="20.7109375" style="8" customWidth="1"/>
    <col min="9" max="9" width="30.7109375" customWidth="1"/>
    <col min="10" max="16384" width="8.85546875" hidden="1"/>
  </cols>
  <sheetData>
    <row r="1" spans="1:9" s="106" customFormat="1" ht="50.1" customHeight="1" x14ac:dyDescent="0.25">
      <c r="A1" s="286" t="s">
        <v>652</v>
      </c>
      <c r="B1" s="287"/>
      <c r="C1" s="287"/>
      <c r="D1" s="287"/>
      <c r="E1" s="287"/>
      <c r="F1" s="287"/>
      <c r="G1" s="287"/>
      <c r="H1" s="287"/>
      <c r="I1" s="287"/>
    </row>
    <row r="2" spans="1:9" ht="30" customHeight="1" x14ac:dyDescent="0.25">
      <c r="A2" s="119" t="s">
        <v>648</v>
      </c>
      <c r="B2" s="120" t="s">
        <v>0</v>
      </c>
      <c r="C2" s="121" t="s">
        <v>1</v>
      </c>
      <c r="D2" s="120" t="s">
        <v>2</v>
      </c>
      <c r="E2" s="122" t="s">
        <v>3</v>
      </c>
      <c r="F2" s="123" t="s">
        <v>4</v>
      </c>
      <c r="G2" s="124" t="s">
        <v>5</v>
      </c>
      <c r="H2" s="125" t="s">
        <v>6</v>
      </c>
      <c r="I2" s="126" t="s">
        <v>7</v>
      </c>
    </row>
    <row r="3" spans="1:9" s="21" customFormat="1" ht="25.35" customHeight="1" x14ac:dyDescent="0.25">
      <c r="A3" s="80">
        <v>1</v>
      </c>
      <c r="B3" s="81" t="s">
        <v>8</v>
      </c>
      <c r="C3" s="81" t="s">
        <v>9</v>
      </c>
      <c r="D3" s="74" t="s">
        <v>10</v>
      </c>
      <c r="E3" s="52">
        <v>252817.88</v>
      </c>
      <c r="F3" s="34">
        <v>31349</v>
      </c>
      <c r="G3" s="85">
        <v>26</v>
      </c>
      <c r="H3" s="75">
        <v>44911</v>
      </c>
      <c r="I3" s="72" t="s">
        <v>11</v>
      </c>
    </row>
    <row r="4" spans="1:9" s="21" customFormat="1" ht="25.35" customHeight="1" x14ac:dyDescent="0.25">
      <c r="A4" s="80">
        <v>2</v>
      </c>
      <c r="B4" s="81" t="s">
        <v>19</v>
      </c>
      <c r="C4" s="81" t="s">
        <v>19</v>
      </c>
      <c r="D4" s="74" t="s">
        <v>13</v>
      </c>
      <c r="E4" s="52">
        <v>231708.19999999998</v>
      </c>
      <c r="F4" s="34">
        <v>34157</v>
      </c>
      <c r="G4" s="85">
        <v>14</v>
      </c>
      <c r="H4" s="75">
        <v>44960</v>
      </c>
      <c r="I4" s="72" t="s">
        <v>20</v>
      </c>
    </row>
    <row r="5" spans="1:9" s="21" customFormat="1" ht="25.35" customHeight="1" x14ac:dyDescent="0.25">
      <c r="A5" s="80">
        <v>3</v>
      </c>
      <c r="B5" s="81" t="s">
        <v>21</v>
      </c>
      <c r="C5" s="81" t="s">
        <v>22</v>
      </c>
      <c r="D5" s="74" t="s">
        <v>23</v>
      </c>
      <c r="E5" s="52">
        <v>230862.84</v>
      </c>
      <c r="F5" s="34">
        <v>46090</v>
      </c>
      <c r="G5" s="85">
        <v>19</v>
      </c>
      <c r="H5" s="75">
        <v>44960</v>
      </c>
      <c r="I5" s="72" t="s">
        <v>24</v>
      </c>
    </row>
    <row r="6" spans="1:9" s="21" customFormat="1" ht="25.35" customHeight="1" x14ac:dyDescent="0.25">
      <c r="A6" s="80">
        <v>4</v>
      </c>
      <c r="B6" s="81" t="s">
        <v>15</v>
      </c>
      <c r="C6" s="81" t="s">
        <v>16</v>
      </c>
      <c r="D6" s="74" t="s">
        <v>17</v>
      </c>
      <c r="E6" s="52">
        <v>158501.51</v>
      </c>
      <c r="F6" s="34">
        <v>29205</v>
      </c>
      <c r="G6" s="85">
        <v>26</v>
      </c>
      <c r="H6" s="75">
        <v>44916</v>
      </c>
      <c r="I6" s="72" t="s">
        <v>18</v>
      </c>
    </row>
    <row r="7" spans="1:9" s="21" customFormat="1" ht="25.35" customHeight="1" x14ac:dyDescent="0.25">
      <c r="A7" s="80">
        <v>5</v>
      </c>
      <c r="B7" s="81" t="s">
        <v>25</v>
      </c>
      <c r="C7" s="81" t="s">
        <v>25</v>
      </c>
      <c r="D7" s="74" t="s">
        <v>13</v>
      </c>
      <c r="E7" s="52">
        <v>148501.49</v>
      </c>
      <c r="F7" s="34">
        <v>23937</v>
      </c>
      <c r="G7" s="85">
        <v>22</v>
      </c>
      <c r="H7" s="75">
        <v>44974</v>
      </c>
      <c r="I7" s="72" t="s">
        <v>26</v>
      </c>
    </row>
    <row r="8" spans="1:9" s="21" customFormat="1" ht="25.35" customHeight="1" x14ac:dyDescent="0.25">
      <c r="A8" s="80">
        <v>6</v>
      </c>
      <c r="B8" s="81" t="s">
        <v>27</v>
      </c>
      <c r="C8" s="81" t="s">
        <v>28</v>
      </c>
      <c r="D8" s="74" t="s">
        <v>10</v>
      </c>
      <c r="E8" s="52">
        <v>138423.26</v>
      </c>
      <c r="F8" s="34">
        <v>18015</v>
      </c>
      <c r="G8" s="85">
        <v>14</v>
      </c>
      <c r="H8" s="75">
        <v>44967</v>
      </c>
      <c r="I8" s="72" t="s">
        <v>24</v>
      </c>
    </row>
    <row r="9" spans="1:9" s="21" customFormat="1" ht="25.35" customHeight="1" x14ac:dyDescent="0.25">
      <c r="A9" s="80">
        <v>7</v>
      </c>
      <c r="B9" s="81" t="s">
        <v>33</v>
      </c>
      <c r="C9" s="81" t="s">
        <v>34</v>
      </c>
      <c r="D9" s="74" t="s">
        <v>10</v>
      </c>
      <c r="E9" s="52">
        <v>114865.27</v>
      </c>
      <c r="F9" s="34">
        <v>15252</v>
      </c>
      <c r="G9" s="85">
        <v>25</v>
      </c>
      <c r="H9" s="75">
        <v>44974</v>
      </c>
      <c r="I9" s="72" t="s">
        <v>11</v>
      </c>
    </row>
    <row r="10" spans="1:9" s="21" customFormat="1" ht="25.35" customHeight="1" x14ac:dyDescent="0.25">
      <c r="A10" s="80">
        <v>8</v>
      </c>
      <c r="B10" s="81" t="s">
        <v>36</v>
      </c>
      <c r="C10" s="81" t="s">
        <v>37</v>
      </c>
      <c r="D10" s="74" t="s">
        <v>10</v>
      </c>
      <c r="E10" s="52">
        <v>105242.12</v>
      </c>
      <c r="F10" s="34">
        <v>15715</v>
      </c>
      <c r="G10" s="85">
        <v>22</v>
      </c>
      <c r="H10" s="75">
        <v>44967</v>
      </c>
      <c r="I10" s="72" t="s">
        <v>38</v>
      </c>
    </row>
    <row r="11" spans="1:9" s="21" customFormat="1" ht="25.35" customHeight="1" x14ac:dyDescent="0.25">
      <c r="A11" s="80">
        <v>9</v>
      </c>
      <c r="B11" s="81" t="s">
        <v>12</v>
      </c>
      <c r="C11" s="81" t="s">
        <v>12</v>
      </c>
      <c r="D11" s="74" t="s">
        <v>13</v>
      </c>
      <c r="E11" s="52">
        <v>74271.710000000006</v>
      </c>
      <c r="F11" s="34">
        <v>10876</v>
      </c>
      <c r="G11" s="85">
        <v>13</v>
      </c>
      <c r="H11" s="75">
        <v>44925</v>
      </c>
      <c r="I11" s="72" t="s">
        <v>14</v>
      </c>
    </row>
    <row r="12" spans="1:9" s="21" customFormat="1" ht="25.35" customHeight="1" x14ac:dyDescent="0.25">
      <c r="A12" s="80">
        <v>10</v>
      </c>
      <c r="B12" s="81" t="s">
        <v>41</v>
      </c>
      <c r="C12" s="81" t="s">
        <v>42</v>
      </c>
      <c r="D12" s="74" t="s">
        <v>43</v>
      </c>
      <c r="E12" s="52">
        <v>60997.66</v>
      </c>
      <c r="F12" s="34">
        <v>9085</v>
      </c>
      <c r="G12" s="85">
        <v>17</v>
      </c>
      <c r="H12" s="75">
        <v>44953</v>
      </c>
      <c r="I12" s="72" t="s">
        <v>26</v>
      </c>
    </row>
    <row r="13" spans="1:9" s="21" customFormat="1" ht="25.35" customHeight="1" x14ac:dyDescent="0.25">
      <c r="A13" s="80">
        <v>11</v>
      </c>
      <c r="B13" s="81" t="s">
        <v>58</v>
      </c>
      <c r="C13" s="81" t="s">
        <v>59</v>
      </c>
      <c r="D13" s="74" t="s">
        <v>60</v>
      </c>
      <c r="E13" s="52">
        <v>43064.88</v>
      </c>
      <c r="F13" s="34">
        <v>6343</v>
      </c>
      <c r="G13" s="85">
        <v>10</v>
      </c>
      <c r="H13" s="75">
        <v>44967</v>
      </c>
      <c r="I13" s="72" t="s">
        <v>26</v>
      </c>
    </row>
    <row r="14" spans="1:9" s="21" customFormat="1" ht="25.35" customHeight="1" x14ac:dyDescent="0.25">
      <c r="A14" s="80">
        <v>12</v>
      </c>
      <c r="B14" s="81" t="s">
        <v>39</v>
      </c>
      <c r="C14" s="81" t="s">
        <v>40</v>
      </c>
      <c r="D14" s="74" t="s">
        <v>10</v>
      </c>
      <c r="E14" s="52">
        <v>28631.599999999999</v>
      </c>
      <c r="F14" s="34">
        <v>4254</v>
      </c>
      <c r="G14" s="85">
        <v>11</v>
      </c>
      <c r="H14" s="75">
        <v>44946</v>
      </c>
      <c r="I14" s="72" t="s">
        <v>743</v>
      </c>
    </row>
    <row r="15" spans="1:9" s="21" customFormat="1" ht="25.35" customHeight="1" x14ac:dyDescent="0.25">
      <c r="A15" s="80">
        <v>13</v>
      </c>
      <c r="B15" s="81" t="s">
        <v>64</v>
      </c>
      <c r="C15" s="81" t="s">
        <v>65</v>
      </c>
      <c r="D15" s="74" t="s">
        <v>66</v>
      </c>
      <c r="E15" s="52">
        <v>28620.6</v>
      </c>
      <c r="F15" s="34">
        <v>4532</v>
      </c>
      <c r="G15" s="85">
        <v>18</v>
      </c>
      <c r="H15" s="75">
        <v>44960</v>
      </c>
      <c r="I15" s="72" t="s">
        <v>11</v>
      </c>
    </row>
    <row r="16" spans="1:9" s="21" customFormat="1" ht="25.35" customHeight="1" x14ac:dyDescent="0.25">
      <c r="A16" s="80">
        <v>14</v>
      </c>
      <c r="B16" s="81" t="s">
        <v>69</v>
      </c>
      <c r="C16" s="81" t="s">
        <v>70</v>
      </c>
      <c r="D16" s="74" t="s">
        <v>10</v>
      </c>
      <c r="E16" s="52">
        <v>23254.21</v>
      </c>
      <c r="F16" s="34">
        <v>3368</v>
      </c>
      <c r="G16" s="85">
        <v>10</v>
      </c>
      <c r="H16" s="75">
        <v>44967</v>
      </c>
      <c r="I16" s="72" t="s">
        <v>11</v>
      </c>
    </row>
    <row r="17" spans="1:9" s="21" customFormat="1" ht="25.35" customHeight="1" x14ac:dyDescent="0.25">
      <c r="A17" s="80">
        <v>15</v>
      </c>
      <c r="B17" s="81" t="s">
        <v>72</v>
      </c>
      <c r="C17" s="81" t="s">
        <v>73</v>
      </c>
      <c r="D17" s="74" t="s">
        <v>23</v>
      </c>
      <c r="E17" s="52">
        <v>23037.49</v>
      </c>
      <c r="F17" s="34">
        <v>4622</v>
      </c>
      <c r="G17" s="85">
        <v>20</v>
      </c>
      <c r="H17" s="75">
        <v>44981</v>
      </c>
      <c r="I17" s="72" t="s">
        <v>32</v>
      </c>
    </row>
    <row r="18" spans="1:9" s="21" customFormat="1" ht="25.35" customHeight="1" x14ac:dyDescent="0.25">
      <c r="A18" s="80">
        <v>16</v>
      </c>
      <c r="B18" s="81" t="s">
        <v>74</v>
      </c>
      <c r="C18" s="81" t="s">
        <v>75</v>
      </c>
      <c r="D18" s="74" t="s">
        <v>10</v>
      </c>
      <c r="E18" s="52">
        <v>21243.39</v>
      </c>
      <c r="F18" s="34">
        <v>3484</v>
      </c>
      <c r="G18" s="85">
        <v>12</v>
      </c>
      <c r="H18" s="75">
        <v>44981</v>
      </c>
      <c r="I18" s="72" t="s">
        <v>46</v>
      </c>
    </row>
    <row r="19" spans="1:9" s="21" customFormat="1" ht="25.35" customHeight="1" x14ac:dyDescent="0.25">
      <c r="A19" s="80">
        <v>17</v>
      </c>
      <c r="B19" s="81" t="s">
        <v>76</v>
      </c>
      <c r="C19" s="81" t="s">
        <v>77</v>
      </c>
      <c r="D19" s="74" t="s">
        <v>10</v>
      </c>
      <c r="E19" s="52">
        <v>20332.669999999998</v>
      </c>
      <c r="F19" s="34">
        <v>2696</v>
      </c>
      <c r="G19" s="85">
        <v>14</v>
      </c>
      <c r="H19" s="75">
        <v>44981</v>
      </c>
      <c r="I19" s="72" t="s">
        <v>18</v>
      </c>
    </row>
    <row r="20" spans="1:9" s="21" customFormat="1" ht="25.35" customHeight="1" x14ac:dyDescent="0.25">
      <c r="A20" s="80">
        <v>18</v>
      </c>
      <c r="B20" s="81" t="s">
        <v>29</v>
      </c>
      <c r="C20" s="81" t="s">
        <v>30</v>
      </c>
      <c r="D20" s="74" t="s">
        <v>31</v>
      </c>
      <c r="E20" s="52">
        <v>18691.310000000001</v>
      </c>
      <c r="F20" s="34">
        <v>3993</v>
      </c>
      <c r="G20" s="85">
        <v>10</v>
      </c>
      <c r="H20" s="75">
        <v>44925</v>
      </c>
      <c r="I20" s="72" t="s">
        <v>32</v>
      </c>
    </row>
    <row r="21" spans="1:9" s="21" customFormat="1" ht="25.35" customHeight="1" x14ac:dyDescent="0.25">
      <c r="A21" s="80">
        <v>19</v>
      </c>
      <c r="B21" s="81" t="s">
        <v>83</v>
      </c>
      <c r="C21" s="81" t="s">
        <v>84</v>
      </c>
      <c r="D21" s="74" t="s">
        <v>10</v>
      </c>
      <c r="E21" s="52">
        <v>18521.71</v>
      </c>
      <c r="F21" s="34">
        <v>2785</v>
      </c>
      <c r="G21" s="85">
        <v>13</v>
      </c>
      <c r="H21" s="75">
        <v>44960</v>
      </c>
      <c r="I21" s="72" t="s">
        <v>744</v>
      </c>
    </row>
    <row r="22" spans="1:9" s="21" customFormat="1" ht="25.35" customHeight="1" x14ac:dyDescent="0.25">
      <c r="A22" s="80">
        <v>20</v>
      </c>
      <c r="B22" s="81" t="s">
        <v>52</v>
      </c>
      <c r="C22" s="81" t="s">
        <v>53</v>
      </c>
      <c r="D22" s="74" t="s">
        <v>54</v>
      </c>
      <c r="E22" s="52">
        <v>18015</v>
      </c>
      <c r="F22" s="34">
        <v>3670</v>
      </c>
      <c r="G22" s="85">
        <v>12</v>
      </c>
      <c r="H22" s="75">
        <v>44939</v>
      </c>
      <c r="I22" s="72" t="s">
        <v>55</v>
      </c>
    </row>
    <row r="23" spans="1:9" s="21" customFormat="1" ht="25.35" customHeight="1" x14ac:dyDescent="0.25">
      <c r="A23" s="80">
        <v>21</v>
      </c>
      <c r="B23" s="81" t="s">
        <v>85</v>
      </c>
      <c r="C23" s="81" t="s">
        <v>86</v>
      </c>
      <c r="D23" s="74" t="s">
        <v>87</v>
      </c>
      <c r="E23" s="52">
        <v>17095.689999999999</v>
      </c>
      <c r="F23" s="34">
        <v>2599</v>
      </c>
      <c r="G23" s="85">
        <v>15</v>
      </c>
      <c r="H23" s="75">
        <v>44974</v>
      </c>
      <c r="I23" s="72" t="s">
        <v>26</v>
      </c>
    </row>
    <row r="24" spans="1:9" s="21" customFormat="1" ht="25.35" customHeight="1" x14ac:dyDescent="0.25">
      <c r="A24" s="80">
        <v>22</v>
      </c>
      <c r="B24" s="81" t="s">
        <v>90</v>
      </c>
      <c r="C24" s="81" t="s">
        <v>91</v>
      </c>
      <c r="D24" s="74" t="s">
        <v>10</v>
      </c>
      <c r="E24" s="52">
        <v>14656.17</v>
      </c>
      <c r="F24" s="34">
        <v>2311</v>
      </c>
      <c r="G24" s="85">
        <v>14</v>
      </c>
      <c r="H24" s="75">
        <v>44981</v>
      </c>
      <c r="I24" s="72" t="s">
        <v>35</v>
      </c>
    </row>
    <row r="25" spans="1:9" s="21" customFormat="1" ht="25.35" customHeight="1" x14ac:dyDescent="0.25">
      <c r="A25" s="80">
        <v>23</v>
      </c>
      <c r="B25" s="81" t="s">
        <v>67</v>
      </c>
      <c r="C25" s="81" t="s">
        <v>68</v>
      </c>
      <c r="D25" s="74" t="s">
        <v>10</v>
      </c>
      <c r="E25" s="52">
        <v>13961.04</v>
      </c>
      <c r="F25" s="34">
        <v>2457</v>
      </c>
      <c r="G25" s="85">
        <v>11</v>
      </c>
      <c r="H25" s="75">
        <v>44953</v>
      </c>
      <c r="I25" s="72" t="s">
        <v>26</v>
      </c>
    </row>
    <row r="26" spans="1:9" s="21" customFormat="1" ht="25.35" customHeight="1" x14ac:dyDescent="0.25">
      <c r="A26" s="80">
        <v>24</v>
      </c>
      <c r="B26" s="81" t="s">
        <v>78</v>
      </c>
      <c r="C26" s="81" t="s">
        <v>78</v>
      </c>
      <c r="D26" s="74" t="s">
        <v>13</v>
      </c>
      <c r="E26" s="52">
        <v>12754.97</v>
      </c>
      <c r="F26" s="34">
        <v>2199</v>
      </c>
      <c r="G26" s="85">
        <v>11</v>
      </c>
      <c r="H26" s="75">
        <v>44953</v>
      </c>
      <c r="I26" s="72" t="s">
        <v>79</v>
      </c>
    </row>
    <row r="27" spans="1:9" s="21" customFormat="1" ht="25.35" customHeight="1" x14ac:dyDescent="0.25">
      <c r="A27" s="80">
        <v>25</v>
      </c>
      <c r="B27" s="81" t="s">
        <v>98</v>
      </c>
      <c r="C27" s="81" t="s">
        <v>99</v>
      </c>
      <c r="D27" s="74" t="s">
        <v>10</v>
      </c>
      <c r="E27" s="52">
        <v>11784</v>
      </c>
      <c r="F27" s="34">
        <v>1722</v>
      </c>
      <c r="G27" s="85">
        <v>11</v>
      </c>
      <c r="H27" s="75">
        <v>44981</v>
      </c>
      <c r="I27" s="72" t="s">
        <v>55</v>
      </c>
    </row>
    <row r="28" spans="1:9" s="21" customFormat="1" ht="25.35" customHeight="1" x14ac:dyDescent="0.25">
      <c r="A28" s="80">
        <v>26</v>
      </c>
      <c r="B28" s="81" t="s">
        <v>56</v>
      </c>
      <c r="C28" s="81" t="s">
        <v>56</v>
      </c>
      <c r="D28" s="74" t="s">
        <v>13</v>
      </c>
      <c r="E28" s="52">
        <v>11521.009999999995</v>
      </c>
      <c r="F28" s="34">
        <v>1711</v>
      </c>
      <c r="G28" s="85">
        <v>8</v>
      </c>
      <c r="H28" s="75">
        <v>44946</v>
      </c>
      <c r="I28" s="72" t="s">
        <v>57</v>
      </c>
    </row>
    <row r="29" spans="1:9" s="21" customFormat="1" ht="25.35" customHeight="1" x14ac:dyDescent="0.25">
      <c r="A29" s="80">
        <v>27</v>
      </c>
      <c r="B29" s="81" t="s">
        <v>109</v>
      </c>
      <c r="C29" s="81" t="s">
        <v>110</v>
      </c>
      <c r="D29" s="74" t="s">
        <v>10</v>
      </c>
      <c r="E29" s="52">
        <v>8346.6299999999992</v>
      </c>
      <c r="F29" s="34">
        <v>1212</v>
      </c>
      <c r="G29" s="85">
        <v>8</v>
      </c>
      <c r="H29" s="75">
        <v>44960</v>
      </c>
      <c r="I29" s="72" t="s">
        <v>46</v>
      </c>
    </row>
    <row r="30" spans="1:9" s="21" customFormat="1" ht="25.35" customHeight="1" x14ac:dyDescent="0.25">
      <c r="A30" s="80">
        <v>28</v>
      </c>
      <c r="B30" s="81" t="s">
        <v>111</v>
      </c>
      <c r="C30" s="81" t="s">
        <v>112</v>
      </c>
      <c r="D30" s="74" t="s">
        <v>113</v>
      </c>
      <c r="E30" s="52">
        <v>7606</v>
      </c>
      <c r="F30" s="34">
        <v>1140</v>
      </c>
      <c r="G30" s="85">
        <v>9</v>
      </c>
      <c r="H30" s="75">
        <v>44967</v>
      </c>
      <c r="I30" s="72" t="s">
        <v>55</v>
      </c>
    </row>
    <row r="31" spans="1:9" s="21" customFormat="1" ht="25.35" customHeight="1" x14ac:dyDescent="0.25">
      <c r="A31" s="80">
        <v>29</v>
      </c>
      <c r="B31" s="81" t="s">
        <v>61</v>
      </c>
      <c r="C31" s="81" t="s">
        <v>62</v>
      </c>
      <c r="D31" s="74" t="s">
        <v>63</v>
      </c>
      <c r="E31" s="52">
        <v>6528.78</v>
      </c>
      <c r="F31" s="34">
        <v>1095</v>
      </c>
      <c r="G31" s="85">
        <v>3</v>
      </c>
      <c r="H31" s="75">
        <v>44932</v>
      </c>
      <c r="I31" s="72" t="s">
        <v>32</v>
      </c>
    </row>
    <row r="32" spans="1:9" s="21" customFormat="1" ht="25.35" customHeight="1" x14ac:dyDescent="0.25">
      <c r="A32" s="80">
        <v>30</v>
      </c>
      <c r="B32" s="81" t="s">
        <v>80</v>
      </c>
      <c r="C32" s="81" t="s">
        <v>354</v>
      </c>
      <c r="D32" s="74" t="s">
        <v>81</v>
      </c>
      <c r="E32" s="52">
        <v>6115.05</v>
      </c>
      <c r="F32" s="34">
        <v>957</v>
      </c>
      <c r="G32" s="85">
        <v>6</v>
      </c>
      <c r="H32" s="75">
        <v>44939</v>
      </c>
      <c r="I32" s="72" t="s">
        <v>82</v>
      </c>
    </row>
    <row r="33" spans="1:9" s="21" customFormat="1" ht="25.35" customHeight="1" x14ac:dyDescent="0.25">
      <c r="A33" s="80">
        <v>31</v>
      </c>
      <c r="B33" s="81" t="s">
        <v>124</v>
      </c>
      <c r="C33" s="81" t="s">
        <v>125</v>
      </c>
      <c r="D33" s="74" t="s">
        <v>54</v>
      </c>
      <c r="E33" s="52">
        <v>4940.6000000000004</v>
      </c>
      <c r="F33" s="34">
        <v>1210</v>
      </c>
      <c r="G33" s="85">
        <v>8</v>
      </c>
      <c r="H33" s="75">
        <v>44602</v>
      </c>
      <c r="I33" s="72" t="s">
        <v>82</v>
      </c>
    </row>
    <row r="34" spans="1:9" s="21" customFormat="1" ht="25.35" customHeight="1" x14ac:dyDescent="0.25">
      <c r="A34" s="80">
        <v>32</v>
      </c>
      <c r="B34" s="81" t="s">
        <v>47</v>
      </c>
      <c r="C34" s="81" t="s">
        <v>48</v>
      </c>
      <c r="D34" s="74" t="s">
        <v>10</v>
      </c>
      <c r="E34" s="52">
        <v>4831.16</v>
      </c>
      <c r="F34" s="34">
        <v>780</v>
      </c>
      <c r="G34" s="85">
        <v>3</v>
      </c>
      <c r="H34" s="75">
        <v>44932</v>
      </c>
      <c r="I34" s="72" t="s">
        <v>46</v>
      </c>
    </row>
    <row r="35" spans="1:9" s="21" customFormat="1" ht="25.35" customHeight="1" x14ac:dyDescent="0.25">
      <c r="A35" s="80">
        <v>33</v>
      </c>
      <c r="B35" s="81" t="s">
        <v>92</v>
      </c>
      <c r="C35" s="81" t="s">
        <v>93</v>
      </c>
      <c r="D35" s="74" t="s">
        <v>10</v>
      </c>
      <c r="E35" s="52">
        <v>4651.3</v>
      </c>
      <c r="F35" s="34">
        <v>727</v>
      </c>
      <c r="G35" s="85">
        <v>11</v>
      </c>
      <c r="H35" s="75">
        <v>44953</v>
      </c>
      <c r="I35" s="72" t="s">
        <v>71</v>
      </c>
    </row>
    <row r="36" spans="1:9" s="21" customFormat="1" ht="25.35" customHeight="1" x14ac:dyDescent="0.25">
      <c r="A36" s="80">
        <v>34</v>
      </c>
      <c r="B36" s="81" t="s">
        <v>132</v>
      </c>
      <c r="C36" s="81" t="s">
        <v>132</v>
      </c>
      <c r="D36" s="74" t="s">
        <v>133</v>
      </c>
      <c r="E36" s="52">
        <v>4292.1400000000003</v>
      </c>
      <c r="F36" s="34">
        <v>493</v>
      </c>
      <c r="G36" s="85">
        <v>5</v>
      </c>
      <c r="H36" s="75">
        <v>44981</v>
      </c>
      <c r="I36" s="72" t="s">
        <v>134</v>
      </c>
    </row>
    <row r="37" spans="1:9" s="21" customFormat="1" ht="25.35" customHeight="1" x14ac:dyDescent="0.25">
      <c r="A37" s="80">
        <v>35</v>
      </c>
      <c r="B37" s="81" t="s">
        <v>44</v>
      </c>
      <c r="C37" s="81" t="s">
        <v>45</v>
      </c>
      <c r="D37" s="74" t="s">
        <v>10</v>
      </c>
      <c r="E37" s="52">
        <v>4045.89</v>
      </c>
      <c r="F37" s="34">
        <v>682</v>
      </c>
      <c r="G37" s="85">
        <v>6</v>
      </c>
      <c r="H37" s="75">
        <v>44916</v>
      </c>
      <c r="I37" s="72" t="s">
        <v>46</v>
      </c>
    </row>
    <row r="38" spans="1:9" s="21" customFormat="1" ht="25.35" customHeight="1" x14ac:dyDescent="0.25">
      <c r="A38" s="80">
        <v>36</v>
      </c>
      <c r="B38" s="81" t="s">
        <v>118</v>
      </c>
      <c r="C38" s="81" t="s">
        <v>118</v>
      </c>
      <c r="D38" s="74" t="s">
        <v>13</v>
      </c>
      <c r="E38" s="52">
        <v>3983.8</v>
      </c>
      <c r="F38" s="34">
        <v>888</v>
      </c>
      <c r="G38" s="85">
        <v>9</v>
      </c>
      <c r="H38" s="75">
        <v>44951</v>
      </c>
      <c r="I38" s="72" t="s">
        <v>119</v>
      </c>
    </row>
    <row r="39" spans="1:9" ht="25.35" customHeight="1" x14ac:dyDescent="0.25">
      <c r="A39" s="80">
        <v>37</v>
      </c>
      <c r="B39" s="81" t="s">
        <v>135</v>
      </c>
      <c r="C39" s="81" t="s">
        <v>136</v>
      </c>
      <c r="D39" s="74" t="s">
        <v>137</v>
      </c>
      <c r="E39" s="52">
        <v>3917.7</v>
      </c>
      <c r="F39" s="34">
        <v>595</v>
      </c>
      <c r="G39" s="85">
        <v>1</v>
      </c>
      <c r="H39" s="75" t="s">
        <v>138</v>
      </c>
      <c r="I39" s="72" t="s">
        <v>38</v>
      </c>
    </row>
    <row r="40" spans="1:9" ht="25.35" customHeight="1" x14ac:dyDescent="0.25">
      <c r="A40" s="80">
        <v>38</v>
      </c>
      <c r="B40" s="81" t="s">
        <v>100</v>
      </c>
      <c r="C40" s="81" t="s">
        <v>101</v>
      </c>
      <c r="D40" s="74" t="s">
        <v>10</v>
      </c>
      <c r="E40" s="52">
        <v>3274.29</v>
      </c>
      <c r="F40" s="34">
        <v>715</v>
      </c>
      <c r="G40" s="85">
        <v>1</v>
      </c>
      <c r="H40" s="75">
        <v>44890</v>
      </c>
      <c r="I40" s="72" t="s">
        <v>11</v>
      </c>
    </row>
    <row r="41" spans="1:9" ht="25.35" customHeight="1" x14ac:dyDescent="0.25">
      <c r="A41" s="80">
        <v>39</v>
      </c>
      <c r="B41" s="81" t="s">
        <v>142</v>
      </c>
      <c r="C41" s="81" t="s">
        <v>143</v>
      </c>
      <c r="D41" s="74" t="s">
        <v>144</v>
      </c>
      <c r="E41" s="52">
        <v>2801.4</v>
      </c>
      <c r="F41" s="34">
        <v>452</v>
      </c>
      <c r="G41" s="85">
        <v>5</v>
      </c>
      <c r="H41" s="75">
        <v>44967</v>
      </c>
      <c r="I41" s="72" t="s">
        <v>105</v>
      </c>
    </row>
    <row r="42" spans="1:9" ht="25.35" customHeight="1" x14ac:dyDescent="0.25">
      <c r="A42" s="80">
        <v>40</v>
      </c>
      <c r="B42" s="81" t="s">
        <v>120</v>
      </c>
      <c r="C42" s="81" t="s">
        <v>121</v>
      </c>
      <c r="D42" s="74" t="s">
        <v>122</v>
      </c>
      <c r="E42" s="52">
        <v>2478</v>
      </c>
      <c r="F42" s="34">
        <v>495</v>
      </c>
      <c r="G42" s="85">
        <v>4</v>
      </c>
      <c r="H42" s="75">
        <v>44939</v>
      </c>
      <c r="I42" s="72" t="s">
        <v>123</v>
      </c>
    </row>
    <row r="43" spans="1:9" ht="25.35" customHeight="1" x14ac:dyDescent="0.25">
      <c r="A43" s="80">
        <v>41</v>
      </c>
      <c r="B43" s="81" t="s">
        <v>94</v>
      </c>
      <c r="C43" s="81" t="s">
        <v>95</v>
      </c>
      <c r="D43" s="74" t="s">
        <v>10</v>
      </c>
      <c r="E43" s="52">
        <v>2456</v>
      </c>
      <c r="F43" s="34">
        <v>358</v>
      </c>
      <c r="G43" s="85">
        <v>2</v>
      </c>
      <c r="H43" s="75">
        <v>44883</v>
      </c>
      <c r="I43" s="72" t="s">
        <v>11</v>
      </c>
    </row>
    <row r="44" spans="1:9" ht="25.35" customHeight="1" x14ac:dyDescent="0.25">
      <c r="A44" s="80">
        <v>42</v>
      </c>
      <c r="B44" s="81" t="s">
        <v>146</v>
      </c>
      <c r="C44" s="81" t="s">
        <v>352</v>
      </c>
      <c r="D44" s="74" t="s">
        <v>63</v>
      </c>
      <c r="E44" s="52">
        <v>2228.5</v>
      </c>
      <c r="F44" s="34">
        <v>447</v>
      </c>
      <c r="G44" s="85">
        <v>21</v>
      </c>
      <c r="H44" s="75">
        <v>44967</v>
      </c>
      <c r="I44" s="72" t="s">
        <v>147</v>
      </c>
    </row>
    <row r="45" spans="1:9" ht="25.35" customHeight="1" x14ac:dyDescent="0.25">
      <c r="A45" s="80">
        <v>43</v>
      </c>
      <c r="B45" s="81" t="s">
        <v>114</v>
      </c>
      <c r="C45" s="81" t="s">
        <v>115</v>
      </c>
      <c r="D45" s="74" t="s">
        <v>116</v>
      </c>
      <c r="E45" s="52">
        <v>2150.6</v>
      </c>
      <c r="F45" s="34">
        <v>400</v>
      </c>
      <c r="G45" s="85">
        <v>3</v>
      </c>
      <c r="H45" s="75">
        <v>44896</v>
      </c>
      <c r="I45" s="72" t="s">
        <v>117</v>
      </c>
    </row>
    <row r="46" spans="1:9" ht="25.35" customHeight="1" x14ac:dyDescent="0.25">
      <c r="A46" s="80">
        <v>44</v>
      </c>
      <c r="B46" s="81" t="s">
        <v>153</v>
      </c>
      <c r="C46" s="81" t="s">
        <v>153</v>
      </c>
      <c r="D46" s="74" t="s">
        <v>63</v>
      </c>
      <c r="E46" s="52">
        <v>1944.5</v>
      </c>
      <c r="F46" s="34">
        <v>255</v>
      </c>
      <c r="G46" s="85">
        <v>2</v>
      </c>
      <c r="H46" s="75">
        <v>44974</v>
      </c>
      <c r="I46" s="72" t="s">
        <v>117</v>
      </c>
    </row>
    <row r="47" spans="1:9" ht="25.35" customHeight="1" x14ac:dyDescent="0.25">
      <c r="A47" s="80">
        <v>45</v>
      </c>
      <c r="B47" s="81" t="s">
        <v>154</v>
      </c>
      <c r="C47" s="81" t="s">
        <v>155</v>
      </c>
      <c r="D47" s="74" t="s">
        <v>156</v>
      </c>
      <c r="E47" s="52">
        <v>1752.8</v>
      </c>
      <c r="F47" s="34">
        <v>453</v>
      </c>
      <c r="G47" s="85">
        <v>21</v>
      </c>
      <c r="H47" s="75">
        <v>44981</v>
      </c>
      <c r="I47" s="72" t="s">
        <v>147</v>
      </c>
    </row>
    <row r="48" spans="1:9" ht="25.35" customHeight="1" x14ac:dyDescent="0.25">
      <c r="A48" s="80">
        <v>46</v>
      </c>
      <c r="B48" s="81" t="s">
        <v>157</v>
      </c>
      <c r="C48" s="81" t="s">
        <v>158</v>
      </c>
      <c r="D48" s="74" t="s">
        <v>159</v>
      </c>
      <c r="E48" s="52">
        <v>1634.8</v>
      </c>
      <c r="F48" s="34">
        <v>270</v>
      </c>
      <c r="G48" s="85">
        <v>4</v>
      </c>
      <c r="H48" s="75">
        <v>44960</v>
      </c>
      <c r="I48" s="72" t="s">
        <v>105</v>
      </c>
    </row>
    <row r="49" spans="1:9" ht="25.35" customHeight="1" x14ac:dyDescent="0.25">
      <c r="A49" s="80">
        <v>47</v>
      </c>
      <c r="B49" s="81" t="s">
        <v>88</v>
      </c>
      <c r="C49" s="81" t="s">
        <v>88</v>
      </c>
      <c r="D49" s="74" t="s">
        <v>13</v>
      </c>
      <c r="E49" s="52">
        <v>1454.9</v>
      </c>
      <c r="F49" s="34">
        <v>204</v>
      </c>
      <c r="G49" s="85">
        <v>2</v>
      </c>
      <c r="H49" s="75">
        <v>44848</v>
      </c>
      <c r="I49" s="72" t="s">
        <v>89</v>
      </c>
    </row>
    <row r="50" spans="1:9" ht="25.35" customHeight="1" x14ac:dyDescent="0.25">
      <c r="A50" s="80">
        <v>48</v>
      </c>
      <c r="B50" s="81" t="s">
        <v>102</v>
      </c>
      <c r="C50" s="81" t="s">
        <v>103</v>
      </c>
      <c r="D50" s="74" t="s">
        <v>104</v>
      </c>
      <c r="E50" s="52">
        <v>1380.5</v>
      </c>
      <c r="F50" s="34">
        <v>223</v>
      </c>
      <c r="G50" s="85">
        <v>4</v>
      </c>
      <c r="H50" s="75">
        <v>44932</v>
      </c>
      <c r="I50" s="72" t="s">
        <v>105</v>
      </c>
    </row>
    <row r="51" spans="1:9" ht="25.35" customHeight="1" x14ac:dyDescent="0.25">
      <c r="A51" s="80">
        <v>49</v>
      </c>
      <c r="B51" s="81" t="s">
        <v>163</v>
      </c>
      <c r="C51" s="81" t="s">
        <v>164</v>
      </c>
      <c r="D51" s="74" t="s">
        <v>165</v>
      </c>
      <c r="E51" s="52">
        <v>1267.8</v>
      </c>
      <c r="F51" s="34">
        <v>207</v>
      </c>
      <c r="G51" s="85">
        <v>4</v>
      </c>
      <c r="H51" s="75">
        <v>44974</v>
      </c>
      <c r="I51" s="72" t="s">
        <v>105</v>
      </c>
    </row>
    <row r="52" spans="1:9" ht="25.35" customHeight="1" x14ac:dyDescent="0.25">
      <c r="A52" s="80">
        <v>50</v>
      </c>
      <c r="B52" s="81" t="s">
        <v>49</v>
      </c>
      <c r="C52" s="81" t="s">
        <v>50</v>
      </c>
      <c r="D52" s="74" t="s">
        <v>10</v>
      </c>
      <c r="E52" s="52">
        <v>1191.8599999999999</v>
      </c>
      <c r="F52" s="34">
        <v>220</v>
      </c>
      <c r="G52" s="85">
        <v>1</v>
      </c>
      <c r="H52" s="75">
        <v>44939</v>
      </c>
      <c r="I52" s="72" t="s">
        <v>26</v>
      </c>
    </row>
    <row r="53" spans="1:9" ht="25.35" customHeight="1" x14ac:dyDescent="0.25">
      <c r="A53" s="80">
        <v>51</v>
      </c>
      <c r="B53" s="81" t="s">
        <v>169</v>
      </c>
      <c r="C53" s="81" t="s">
        <v>170</v>
      </c>
      <c r="D53" s="74" t="s">
        <v>171</v>
      </c>
      <c r="E53" s="52">
        <v>1102.6500000000001</v>
      </c>
      <c r="F53" s="34">
        <v>202</v>
      </c>
      <c r="G53" s="85">
        <v>5</v>
      </c>
      <c r="H53" s="75">
        <v>44981</v>
      </c>
      <c r="I53" s="72" t="s">
        <v>105</v>
      </c>
    </row>
    <row r="54" spans="1:9" ht="25.35" customHeight="1" x14ac:dyDescent="0.25">
      <c r="A54" s="80">
        <v>52</v>
      </c>
      <c r="B54" s="81" t="s">
        <v>106</v>
      </c>
      <c r="C54" s="81" t="s">
        <v>107</v>
      </c>
      <c r="D54" s="74" t="s">
        <v>108</v>
      </c>
      <c r="E54" s="52">
        <v>987</v>
      </c>
      <c r="F54" s="34">
        <v>210</v>
      </c>
      <c r="G54" s="85">
        <v>5</v>
      </c>
      <c r="H54" s="75">
        <v>44855</v>
      </c>
      <c r="I54" s="72" t="s">
        <v>105</v>
      </c>
    </row>
    <row r="55" spans="1:9" ht="25.35" customHeight="1" x14ac:dyDescent="0.25">
      <c r="A55" s="80">
        <v>53</v>
      </c>
      <c r="B55" s="81" t="s">
        <v>126</v>
      </c>
      <c r="C55" s="81" t="s">
        <v>127</v>
      </c>
      <c r="D55" s="74" t="s">
        <v>128</v>
      </c>
      <c r="E55" s="52">
        <v>974</v>
      </c>
      <c r="F55" s="34">
        <v>184</v>
      </c>
      <c r="G55" s="85">
        <v>4</v>
      </c>
      <c r="H55" s="75">
        <v>44939</v>
      </c>
      <c r="I55" s="72" t="s">
        <v>105</v>
      </c>
    </row>
    <row r="56" spans="1:9" ht="25.35" customHeight="1" x14ac:dyDescent="0.25">
      <c r="A56" s="80">
        <v>54</v>
      </c>
      <c r="B56" s="81" t="s">
        <v>836</v>
      </c>
      <c r="C56" s="81" t="s">
        <v>837</v>
      </c>
      <c r="D56" s="74" t="s">
        <v>838</v>
      </c>
      <c r="E56" s="52">
        <v>893</v>
      </c>
      <c r="F56" s="34">
        <v>208</v>
      </c>
      <c r="G56" s="85">
        <v>1</v>
      </c>
      <c r="H56" s="75">
        <v>44807</v>
      </c>
      <c r="I56" s="72" t="s">
        <v>835</v>
      </c>
    </row>
    <row r="57" spans="1:9" ht="25.35" customHeight="1" x14ac:dyDescent="0.25">
      <c r="A57" s="80">
        <v>55</v>
      </c>
      <c r="B57" s="81" t="s">
        <v>175</v>
      </c>
      <c r="C57" s="81" t="s">
        <v>175</v>
      </c>
      <c r="D57" s="74" t="s">
        <v>13</v>
      </c>
      <c r="E57" s="52">
        <v>839.5</v>
      </c>
      <c r="F57" s="34">
        <v>265</v>
      </c>
      <c r="G57" s="85">
        <v>1</v>
      </c>
      <c r="H57" s="75">
        <v>44659</v>
      </c>
      <c r="I57" s="72" t="s">
        <v>26</v>
      </c>
    </row>
    <row r="58" spans="1:9" ht="25.35" customHeight="1" x14ac:dyDescent="0.25">
      <c r="A58" s="80">
        <v>56</v>
      </c>
      <c r="B58" s="81" t="s">
        <v>176</v>
      </c>
      <c r="C58" s="81" t="s">
        <v>177</v>
      </c>
      <c r="D58" s="74" t="s">
        <v>23</v>
      </c>
      <c r="E58" s="52">
        <v>837.3</v>
      </c>
      <c r="F58" s="34">
        <v>161</v>
      </c>
      <c r="G58" s="85">
        <v>5</v>
      </c>
      <c r="H58" s="75">
        <v>44974</v>
      </c>
      <c r="I58" s="72" t="s">
        <v>35</v>
      </c>
    </row>
    <row r="59" spans="1:9" ht="25.35" customHeight="1" x14ac:dyDescent="0.25">
      <c r="A59" s="80">
        <v>57</v>
      </c>
      <c r="B59" s="81" t="s">
        <v>178</v>
      </c>
      <c r="C59" s="81" t="s">
        <v>178</v>
      </c>
      <c r="D59" s="74" t="s">
        <v>133</v>
      </c>
      <c r="E59" s="52">
        <v>791.42</v>
      </c>
      <c r="F59" s="34">
        <v>99</v>
      </c>
      <c r="G59" s="85">
        <v>3</v>
      </c>
      <c r="H59" s="75">
        <v>44981</v>
      </c>
      <c r="I59" s="72" t="s">
        <v>134</v>
      </c>
    </row>
    <row r="60" spans="1:9" ht="25.35" customHeight="1" x14ac:dyDescent="0.25">
      <c r="A60" s="80">
        <v>58</v>
      </c>
      <c r="B60" s="81" t="s">
        <v>150</v>
      </c>
      <c r="C60" s="81" t="s">
        <v>151</v>
      </c>
      <c r="D60" s="74" t="s">
        <v>152</v>
      </c>
      <c r="E60" s="52">
        <v>758</v>
      </c>
      <c r="F60" s="34">
        <v>125</v>
      </c>
      <c r="G60" s="85">
        <v>2</v>
      </c>
      <c r="H60" s="75">
        <v>44897</v>
      </c>
      <c r="I60" s="72" t="s">
        <v>105</v>
      </c>
    </row>
    <row r="61" spans="1:9" ht="25.35" customHeight="1" x14ac:dyDescent="0.25">
      <c r="A61" s="80">
        <v>59</v>
      </c>
      <c r="B61" s="81" t="s">
        <v>139</v>
      </c>
      <c r="C61" s="81" t="s">
        <v>140</v>
      </c>
      <c r="D61" s="74" t="s">
        <v>141</v>
      </c>
      <c r="E61" s="52">
        <v>737.1</v>
      </c>
      <c r="F61" s="34">
        <v>138</v>
      </c>
      <c r="G61" s="85">
        <v>5</v>
      </c>
      <c r="H61" s="75">
        <v>44932</v>
      </c>
      <c r="I61" s="72" t="s">
        <v>117</v>
      </c>
    </row>
    <row r="62" spans="1:9" ht="25.35" customHeight="1" x14ac:dyDescent="0.25">
      <c r="A62" s="80">
        <v>60</v>
      </c>
      <c r="B62" s="81" t="s">
        <v>182</v>
      </c>
      <c r="C62" s="81" t="s">
        <v>183</v>
      </c>
      <c r="D62" s="74" t="s">
        <v>10</v>
      </c>
      <c r="E62" s="52">
        <v>702.5</v>
      </c>
      <c r="F62" s="34">
        <v>137</v>
      </c>
      <c r="G62" s="85">
        <v>1</v>
      </c>
      <c r="H62" s="75">
        <v>41950</v>
      </c>
      <c r="I62" s="72" t="s">
        <v>24</v>
      </c>
    </row>
    <row r="63" spans="1:9" ht="25.35" customHeight="1" x14ac:dyDescent="0.25">
      <c r="A63" s="80">
        <v>61</v>
      </c>
      <c r="B63" s="81" t="s">
        <v>186</v>
      </c>
      <c r="C63" s="81" t="s">
        <v>187</v>
      </c>
      <c r="D63" s="74" t="s">
        <v>188</v>
      </c>
      <c r="E63" s="52">
        <v>607.45000000000005</v>
      </c>
      <c r="F63" s="34">
        <v>101</v>
      </c>
      <c r="G63" s="85">
        <v>5</v>
      </c>
      <c r="H63" s="75">
        <v>44974</v>
      </c>
      <c r="I63" s="72" t="s">
        <v>82</v>
      </c>
    </row>
    <row r="64" spans="1:9" ht="25.35" customHeight="1" x14ac:dyDescent="0.25">
      <c r="A64" s="80">
        <v>62</v>
      </c>
      <c r="B64" s="81" t="s">
        <v>243</v>
      </c>
      <c r="C64" s="81" t="s">
        <v>244</v>
      </c>
      <c r="D64" s="74" t="s">
        <v>10</v>
      </c>
      <c r="E64" s="52">
        <v>564</v>
      </c>
      <c r="F64" s="34">
        <v>110</v>
      </c>
      <c r="G64" s="85">
        <v>1</v>
      </c>
      <c r="H64" s="75">
        <v>40382</v>
      </c>
      <c r="I64" s="72" t="s">
        <v>24</v>
      </c>
    </row>
    <row r="65" spans="1:9" ht="25.35" customHeight="1" x14ac:dyDescent="0.25">
      <c r="A65" s="80">
        <v>63</v>
      </c>
      <c r="B65" s="81" t="s">
        <v>866</v>
      </c>
      <c r="C65" s="81" t="s">
        <v>867</v>
      </c>
      <c r="D65" s="74" t="s">
        <v>411</v>
      </c>
      <c r="E65" s="52">
        <v>563</v>
      </c>
      <c r="F65" s="34">
        <v>158</v>
      </c>
      <c r="G65" s="85">
        <v>1</v>
      </c>
      <c r="H65" s="75">
        <v>42654</v>
      </c>
      <c r="I65" s="72" t="s">
        <v>835</v>
      </c>
    </row>
    <row r="66" spans="1:9" ht="25.35" customHeight="1" x14ac:dyDescent="0.25">
      <c r="A66" s="80">
        <v>64</v>
      </c>
      <c r="B66" s="81" t="s">
        <v>166</v>
      </c>
      <c r="C66" s="81" t="s">
        <v>167</v>
      </c>
      <c r="D66" s="74" t="s">
        <v>168</v>
      </c>
      <c r="E66" s="52">
        <v>470.5</v>
      </c>
      <c r="F66" s="34">
        <v>91</v>
      </c>
      <c r="G66" s="85">
        <v>2</v>
      </c>
      <c r="H66" s="75">
        <v>44896</v>
      </c>
      <c r="I66" s="72" t="s">
        <v>117</v>
      </c>
    </row>
    <row r="67" spans="1:9" ht="25.35" customHeight="1" x14ac:dyDescent="0.25">
      <c r="A67" s="80">
        <v>65</v>
      </c>
      <c r="B67" s="81" t="s">
        <v>189</v>
      </c>
      <c r="C67" s="81" t="s">
        <v>190</v>
      </c>
      <c r="D67" s="74" t="s">
        <v>10</v>
      </c>
      <c r="E67" s="52">
        <v>468</v>
      </c>
      <c r="F67" s="34">
        <v>117</v>
      </c>
      <c r="G67" s="85">
        <v>1</v>
      </c>
      <c r="H67" s="75">
        <v>44589</v>
      </c>
      <c r="I67" s="72" t="s">
        <v>105</v>
      </c>
    </row>
    <row r="68" spans="1:9" ht="25.35" customHeight="1" x14ac:dyDescent="0.25">
      <c r="A68" s="80">
        <v>66</v>
      </c>
      <c r="B68" s="81" t="s">
        <v>839</v>
      </c>
      <c r="C68" s="81" t="s">
        <v>840</v>
      </c>
      <c r="D68" s="74" t="s">
        <v>841</v>
      </c>
      <c r="E68" s="52">
        <v>442</v>
      </c>
      <c r="F68" s="34">
        <v>113</v>
      </c>
      <c r="G68" s="85">
        <v>1</v>
      </c>
      <c r="H68" s="75">
        <v>44716</v>
      </c>
      <c r="I68" s="72" t="s">
        <v>835</v>
      </c>
    </row>
    <row r="69" spans="1:9" ht="25.35" customHeight="1" x14ac:dyDescent="0.25">
      <c r="A69" s="80">
        <v>67</v>
      </c>
      <c r="B69" s="81" t="s">
        <v>174</v>
      </c>
      <c r="C69" s="81" t="s">
        <v>174</v>
      </c>
      <c r="D69" s="74" t="s">
        <v>13</v>
      </c>
      <c r="E69" s="52">
        <v>400</v>
      </c>
      <c r="F69" s="34">
        <v>80</v>
      </c>
      <c r="G69" s="85">
        <v>1</v>
      </c>
      <c r="H69" s="75">
        <v>44883</v>
      </c>
      <c r="I69" s="72" t="s">
        <v>97</v>
      </c>
    </row>
    <row r="70" spans="1:9" ht="25.35" customHeight="1" x14ac:dyDescent="0.25">
      <c r="A70" s="80">
        <v>68</v>
      </c>
      <c r="B70" s="81" t="s">
        <v>51</v>
      </c>
      <c r="C70" s="81" t="s">
        <v>51</v>
      </c>
      <c r="D70" s="74" t="s">
        <v>10</v>
      </c>
      <c r="E70" s="52">
        <v>366.4</v>
      </c>
      <c r="F70" s="34">
        <v>54</v>
      </c>
      <c r="G70" s="85">
        <v>3</v>
      </c>
      <c r="H70" s="75">
        <v>44939</v>
      </c>
      <c r="I70" s="72" t="s">
        <v>744</v>
      </c>
    </row>
    <row r="71" spans="1:9" ht="25.35" customHeight="1" x14ac:dyDescent="0.25">
      <c r="A71" s="80">
        <v>69</v>
      </c>
      <c r="B71" s="81" t="s">
        <v>96</v>
      </c>
      <c r="C71" s="81" t="s">
        <v>96</v>
      </c>
      <c r="D71" s="74" t="s">
        <v>13</v>
      </c>
      <c r="E71" s="52">
        <v>295.60000000000002</v>
      </c>
      <c r="F71" s="34">
        <v>53</v>
      </c>
      <c r="G71" s="85">
        <v>1</v>
      </c>
      <c r="H71" s="75">
        <v>44911</v>
      </c>
      <c r="I71" s="72" t="s">
        <v>97</v>
      </c>
    </row>
    <row r="72" spans="1:9" ht="25.35" customHeight="1" x14ac:dyDescent="0.25">
      <c r="A72" s="80">
        <v>70</v>
      </c>
      <c r="B72" s="81" t="s">
        <v>191</v>
      </c>
      <c r="C72" s="81" t="s">
        <v>191</v>
      </c>
      <c r="D72" s="74" t="s">
        <v>13</v>
      </c>
      <c r="E72" s="52">
        <v>173.29000000000002</v>
      </c>
      <c r="F72" s="34">
        <v>62</v>
      </c>
      <c r="G72" s="85">
        <v>1</v>
      </c>
      <c r="H72" s="75">
        <v>44834</v>
      </c>
      <c r="I72" s="72" t="s">
        <v>38</v>
      </c>
    </row>
    <row r="73" spans="1:9" ht="25.35" customHeight="1" x14ac:dyDescent="0.25">
      <c r="A73" s="80">
        <v>71</v>
      </c>
      <c r="B73" s="81" t="s">
        <v>209</v>
      </c>
      <c r="C73" s="81" t="s">
        <v>210</v>
      </c>
      <c r="D73" s="74" t="s">
        <v>188</v>
      </c>
      <c r="E73" s="52">
        <v>153</v>
      </c>
      <c r="F73" s="34">
        <v>53</v>
      </c>
      <c r="G73" s="85">
        <v>1</v>
      </c>
      <c r="H73" s="75">
        <v>44855</v>
      </c>
      <c r="I73" s="72" t="s">
        <v>26</v>
      </c>
    </row>
    <row r="74" spans="1:9" ht="25.35" customHeight="1" x14ac:dyDescent="0.25">
      <c r="A74" s="80">
        <v>72</v>
      </c>
      <c r="B74" s="81" t="s">
        <v>179</v>
      </c>
      <c r="C74" s="81" t="s">
        <v>180</v>
      </c>
      <c r="D74" s="74" t="s">
        <v>181</v>
      </c>
      <c r="E74" s="52">
        <v>152.69999999999999</v>
      </c>
      <c r="F74" s="34">
        <v>31</v>
      </c>
      <c r="G74" s="85">
        <v>2</v>
      </c>
      <c r="H74" s="75">
        <v>44883</v>
      </c>
      <c r="I74" s="72" t="s">
        <v>82</v>
      </c>
    </row>
    <row r="75" spans="1:9" ht="25.35" customHeight="1" x14ac:dyDescent="0.25">
      <c r="A75" s="80">
        <v>73</v>
      </c>
      <c r="B75" s="81" t="s">
        <v>398</v>
      </c>
      <c r="C75" s="81" t="s">
        <v>399</v>
      </c>
      <c r="D75" s="74" t="s">
        <v>400</v>
      </c>
      <c r="E75" s="52">
        <v>150</v>
      </c>
      <c r="F75" s="34">
        <v>42</v>
      </c>
      <c r="G75" s="85">
        <v>1</v>
      </c>
      <c r="H75" s="75">
        <v>44971</v>
      </c>
      <c r="I75" s="72" t="s">
        <v>401</v>
      </c>
    </row>
    <row r="76" spans="1:9" ht="25.35" customHeight="1" x14ac:dyDescent="0.25">
      <c r="A76" s="80">
        <v>74</v>
      </c>
      <c r="B76" s="81" t="s">
        <v>211</v>
      </c>
      <c r="C76" s="81" t="s">
        <v>211</v>
      </c>
      <c r="D76" s="74" t="s">
        <v>10</v>
      </c>
      <c r="E76" s="52">
        <v>125.6</v>
      </c>
      <c r="F76" s="34">
        <v>17</v>
      </c>
      <c r="G76" s="85">
        <v>1</v>
      </c>
      <c r="H76" s="75">
        <v>44734</v>
      </c>
      <c r="I76" s="72" t="s">
        <v>24</v>
      </c>
    </row>
    <row r="77" spans="1:9" ht="25.35" customHeight="1" x14ac:dyDescent="0.25">
      <c r="A77" s="80">
        <v>75</v>
      </c>
      <c r="B77" s="81" t="s">
        <v>221</v>
      </c>
      <c r="C77" s="81" t="s">
        <v>222</v>
      </c>
      <c r="D77" s="74" t="s">
        <v>13</v>
      </c>
      <c r="E77" s="52">
        <v>108</v>
      </c>
      <c r="F77" s="34">
        <v>27</v>
      </c>
      <c r="G77" s="85">
        <v>1</v>
      </c>
      <c r="H77" s="75">
        <v>43385</v>
      </c>
      <c r="I77" s="72" t="s">
        <v>26</v>
      </c>
    </row>
    <row r="78" spans="1:9" ht="25.35" customHeight="1" x14ac:dyDescent="0.25">
      <c r="A78" s="80">
        <v>76</v>
      </c>
      <c r="B78" s="81" t="s">
        <v>224</v>
      </c>
      <c r="C78" s="81" t="s">
        <v>225</v>
      </c>
      <c r="D78" s="74" t="s">
        <v>63</v>
      </c>
      <c r="E78" s="52">
        <v>90</v>
      </c>
      <c r="F78" s="34">
        <v>20</v>
      </c>
      <c r="G78" s="85">
        <v>1</v>
      </c>
      <c r="H78" s="75">
        <v>43868</v>
      </c>
      <c r="I78" s="72" t="s">
        <v>71</v>
      </c>
    </row>
    <row r="79" spans="1:9" ht="25.35" customHeight="1" x14ac:dyDescent="0.25">
      <c r="A79" s="80">
        <v>77</v>
      </c>
      <c r="B79" s="81" t="s">
        <v>226</v>
      </c>
      <c r="C79" s="81" t="s">
        <v>227</v>
      </c>
      <c r="D79" s="74" t="s">
        <v>10</v>
      </c>
      <c r="E79" s="52">
        <v>64</v>
      </c>
      <c r="F79" s="34">
        <v>21</v>
      </c>
      <c r="G79" s="85">
        <v>1</v>
      </c>
      <c r="H79" s="75">
        <v>44400</v>
      </c>
      <c r="I79" s="72" t="s">
        <v>11</v>
      </c>
    </row>
    <row r="80" spans="1:9" ht="25.35" customHeight="1" x14ac:dyDescent="0.25">
      <c r="A80" s="80">
        <v>78</v>
      </c>
      <c r="B80" s="81" t="s">
        <v>194</v>
      </c>
      <c r="C80" s="81" t="s">
        <v>195</v>
      </c>
      <c r="D80" s="74" t="s">
        <v>196</v>
      </c>
      <c r="E80" s="52">
        <v>46.5</v>
      </c>
      <c r="F80" s="34">
        <v>9</v>
      </c>
      <c r="G80" s="85">
        <v>1</v>
      </c>
      <c r="H80" s="75">
        <v>44827</v>
      </c>
      <c r="I80" s="72" t="s">
        <v>82</v>
      </c>
    </row>
    <row r="81" spans="1:9" ht="25.35" customHeight="1" x14ac:dyDescent="0.25">
      <c r="A81" s="80">
        <v>79</v>
      </c>
      <c r="B81" s="81" t="s">
        <v>145</v>
      </c>
      <c r="C81" s="81" t="s">
        <v>145</v>
      </c>
      <c r="D81" s="74" t="s">
        <v>13</v>
      </c>
      <c r="E81" s="52">
        <v>35</v>
      </c>
      <c r="F81" s="34">
        <v>5</v>
      </c>
      <c r="G81" s="85">
        <v>1</v>
      </c>
      <c r="H81" s="75">
        <v>44890</v>
      </c>
      <c r="I81" s="72" t="s">
        <v>55</v>
      </c>
    </row>
    <row r="82" spans="1:9" ht="25.35" customHeight="1" x14ac:dyDescent="0.25">
      <c r="A82" s="80">
        <v>80</v>
      </c>
      <c r="B82" s="82" t="s">
        <v>228</v>
      </c>
      <c r="C82" s="82" t="s">
        <v>229</v>
      </c>
      <c r="D82" s="76" t="s">
        <v>156</v>
      </c>
      <c r="E82" s="77">
        <v>6</v>
      </c>
      <c r="F82" s="78">
        <v>2</v>
      </c>
      <c r="G82" s="86">
        <v>1</v>
      </c>
      <c r="H82" s="79">
        <v>44008</v>
      </c>
      <c r="I82" s="73" t="s">
        <v>38</v>
      </c>
    </row>
    <row r="83" spans="1:9" ht="25.9" customHeight="1" thickBot="1" x14ac:dyDescent="0.3">
      <c r="A83" s="1"/>
      <c r="B83" s="2"/>
      <c r="C83" s="2"/>
      <c r="D83" s="9"/>
      <c r="E83" s="95"/>
      <c r="F83" s="96"/>
      <c r="G83" s="5"/>
      <c r="H83" s="7"/>
      <c r="I83" s="1"/>
    </row>
    <row r="84" spans="1:9" ht="25.9" customHeight="1" thickBot="1" x14ac:dyDescent="0.3">
      <c r="E84" s="101">
        <f>SUM(E3:E83)</f>
        <v>1940556.1899999995</v>
      </c>
      <c r="F84" s="100">
        <f>SUM(F3:F83)</f>
        <v>303800</v>
      </c>
    </row>
    <row r="85" spans="1:9" ht="25.9" customHeight="1" x14ac:dyDescent="0.25"/>
    <row r="86" spans="1:9" ht="25.9" hidden="1" customHeight="1" x14ac:dyDescent="0.25"/>
    <row r="87" spans="1:9" ht="25.9" hidden="1" customHeight="1" x14ac:dyDescent="0.25">
      <c r="D87" s="97"/>
    </row>
  </sheetData>
  <sortState xmlns:xlrd2="http://schemas.microsoft.com/office/spreadsheetml/2017/richdata2" ref="B3:I82">
    <sortCondition descending="1" ref="E3:E82"/>
  </sortState>
  <mergeCells count="1">
    <mergeCell ref="A1:I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A9A1-0A06-4182-9A54-2307E49D3FB9}">
  <dimension ref="A1:I113"/>
  <sheetViews>
    <sheetView topLeftCell="A95" zoomScale="75" zoomScaleNormal="75" workbookViewId="0">
      <selection activeCell="D109" sqref="D109"/>
    </sheetView>
  </sheetViews>
  <sheetFormatPr defaultColWidth="0" defaultRowHeight="15" zeroHeight="1" x14ac:dyDescent="0.25"/>
  <cols>
    <col min="1" max="1" width="5.7109375" style="48" customWidth="1"/>
    <col min="2" max="3" width="30.7109375" style="40" customWidth="1"/>
    <col min="4" max="4" width="20.7109375" style="46" customWidth="1"/>
    <col min="5" max="5" width="20.7109375" style="51" customWidth="1"/>
    <col min="6" max="6" width="20.7109375" style="47" customWidth="1"/>
    <col min="7" max="7" width="20.7109375" style="48" customWidth="1"/>
    <col min="8" max="8" width="20.7109375" style="111" customWidth="1"/>
    <col min="9" max="9" width="30.7109375" style="40" customWidth="1"/>
    <col min="10" max="16384" width="8.85546875" style="40" hidden="1"/>
  </cols>
  <sheetData>
    <row r="1" spans="1:9" s="106" customFormat="1" ht="50.1" customHeight="1" x14ac:dyDescent="0.25">
      <c r="A1" s="286" t="s">
        <v>653</v>
      </c>
      <c r="B1" s="287"/>
      <c r="C1" s="287"/>
      <c r="D1" s="287"/>
      <c r="E1" s="287"/>
      <c r="F1" s="287"/>
      <c r="G1" s="287"/>
      <c r="H1" s="287"/>
      <c r="I1" s="287"/>
    </row>
    <row r="2" spans="1:9" customFormat="1" ht="30" customHeight="1" x14ac:dyDescent="0.25">
      <c r="A2" s="112" t="s">
        <v>648</v>
      </c>
      <c r="B2" s="113" t="s">
        <v>0</v>
      </c>
      <c r="C2" s="114" t="s">
        <v>1</v>
      </c>
      <c r="D2" s="113" t="s">
        <v>2</v>
      </c>
      <c r="E2" s="115" t="s">
        <v>3</v>
      </c>
      <c r="F2" s="116" t="s">
        <v>4</v>
      </c>
      <c r="G2" s="117" t="s">
        <v>5</v>
      </c>
      <c r="H2" s="118" t="s">
        <v>6</v>
      </c>
      <c r="I2" s="113" t="s">
        <v>7</v>
      </c>
    </row>
    <row r="3" spans="1:9" s="21" customFormat="1" ht="25.35" customHeight="1" x14ac:dyDescent="0.25">
      <c r="A3" s="38">
        <v>1</v>
      </c>
      <c r="B3" s="11" t="s">
        <v>350</v>
      </c>
      <c r="C3" s="11" t="s">
        <v>350</v>
      </c>
      <c r="D3" s="18" t="s">
        <v>13</v>
      </c>
      <c r="E3" s="15">
        <v>210825.62</v>
      </c>
      <c r="F3" s="16">
        <v>33203</v>
      </c>
      <c r="G3" s="16">
        <v>19</v>
      </c>
      <c r="H3" s="107">
        <v>44988</v>
      </c>
      <c r="I3" s="66" t="s">
        <v>351</v>
      </c>
    </row>
    <row r="4" spans="1:9" s="21" customFormat="1" ht="25.35" customHeight="1" x14ac:dyDescent="0.25">
      <c r="A4" s="38">
        <v>2</v>
      </c>
      <c r="B4" s="11" t="s">
        <v>301</v>
      </c>
      <c r="C4" s="11" t="s">
        <v>302</v>
      </c>
      <c r="D4" s="18" t="s">
        <v>10</v>
      </c>
      <c r="E4" s="15">
        <v>160068.54000000004</v>
      </c>
      <c r="F4" s="16">
        <v>22758</v>
      </c>
      <c r="G4" s="16">
        <v>17</v>
      </c>
      <c r="H4" s="107">
        <v>45009</v>
      </c>
      <c r="I4" s="66" t="s">
        <v>26</v>
      </c>
    </row>
    <row r="5" spans="1:9" s="21" customFormat="1" ht="25.35" customHeight="1" x14ac:dyDescent="0.25">
      <c r="A5" s="38">
        <v>3</v>
      </c>
      <c r="B5" s="11" t="s">
        <v>25</v>
      </c>
      <c r="C5" s="11" t="s">
        <v>25</v>
      </c>
      <c r="D5" s="18" t="s">
        <v>13</v>
      </c>
      <c r="E5" s="15">
        <v>119655.21</v>
      </c>
      <c r="F5" s="16">
        <v>20996</v>
      </c>
      <c r="G5" s="17">
        <v>20</v>
      </c>
      <c r="H5" s="108">
        <v>44974</v>
      </c>
      <c r="I5" s="67" t="s">
        <v>26</v>
      </c>
    </row>
    <row r="6" spans="1:9" s="21" customFormat="1" ht="25.35" customHeight="1" x14ac:dyDescent="0.25">
      <c r="A6" s="38">
        <v>4</v>
      </c>
      <c r="B6" s="11" t="s">
        <v>312</v>
      </c>
      <c r="C6" s="11" t="s">
        <v>313</v>
      </c>
      <c r="D6" s="18" t="s">
        <v>10</v>
      </c>
      <c r="E6" s="15">
        <v>107702.86</v>
      </c>
      <c r="F6" s="16">
        <v>15158</v>
      </c>
      <c r="G6" s="16">
        <v>18</v>
      </c>
      <c r="H6" s="108">
        <v>44995</v>
      </c>
      <c r="I6" s="68" t="s">
        <v>741</v>
      </c>
    </row>
    <row r="7" spans="1:9" s="21" customFormat="1" ht="25.35" customHeight="1" x14ac:dyDescent="0.25">
      <c r="A7" s="38">
        <v>5</v>
      </c>
      <c r="B7" s="11" t="s">
        <v>90</v>
      </c>
      <c r="C7" s="11" t="s">
        <v>91</v>
      </c>
      <c r="D7" s="18" t="s">
        <v>10</v>
      </c>
      <c r="E7" s="15">
        <v>95028.44</v>
      </c>
      <c r="F7" s="16">
        <v>14958</v>
      </c>
      <c r="G7" s="17">
        <v>21</v>
      </c>
      <c r="H7" s="108">
        <v>44981</v>
      </c>
      <c r="I7" s="67" t="s">
        <v>35</v>
      </c>
    </row>
    <row r="8" spans="1:9" s="21" customFormat="1" ht="25.35" customHeight="1" x14ac:dyDescent="0.25">
      <c r="A8" s="38">
        <v>6</v>
      </c>
      <c r="B8" s="31" t="s">
        <v>303</v>
      </c>
      <c r="C8" s="14" t="s">
        <v>304</v>
      </c>
      <c r="D8" s="18" t="s">
        <v>10</v>
      </c>
      <c r="E8" s="15">
        <v>82689.100000000006</v>
      </c>
      <c r="F8" s="16">
        <v>12098</v>
      </c>
      <c r="G8" s="16">
        <v>14</v>
      </c>
      <c r="H8" s="108">
        <v>44988</v>
      </c>
      <c r="I8" s="67" t="s">
        <v>24</v>
      </c>
    </row>
    <row r="9" spans="1:9" s="21" customFormat="1" ht="25.35" customHeight="1" x14ac:dyDescent="0.25">
      <c r="A9" s="38">
        <v>7</v>
      </c>
      <c r="B9" s="11" t="s">
        <v>21</v>
      </c>
      <c r="C9" s="14" t="s">
        <v>22</v>
      </c>
      <c r="D9" s="18" t="s">
        <v>23</v>
      </c>
      <c r="E9" s="15">
        <v>71250</v>
      </c>
      <c r="F9" s="16">
        <v>13826</v>
      </c>
      <c r="G9" s="17">
        <v>12</v>
      </c>
      <c r="H9" s="108">
        <v>44960</v>
      </c>
      <c r="I9" s="67" t="s">
        <v>24</v>
      </c>
    </row>
    <row r="10" spans="1:9" s="21" customFormat="1" ht="25.35" customHeight="1" x14ac:dyDescent="0.25">
      <c r="A10" s="38">
        <v>8</v>
      </c>
      <c r="B10" s="14" t="s">
        <v>15</v>
      </c>
      <c r="C10" s="14" t="s">
        <v>16</v>
      </c>
      <c r="D10" s="18" t="s">
        <v>17</v>
      </c>
      <c r="E10" s="15">
        <v>52007.69</v>
      </c>
      <c r="F10" s="16">
        <v>9463</v>
      </c>
      <c r="G10" s="17">
        <v>12</v>
      </c>
      <c r="H10" s="108">
        <v>44916</v>
      </c>
      <c r="I10" s="64" t="s">
        <v>18</v>
      </c>
    </row>
    <row r="11" spans="1:9" s="21" customFormat="1" ht="25.35" customHeight="1" x14ac:dyDescent="0.25">
      <c r="A11" s="38">
        <v>9</v>
      </c>
      <c r="B11" s="31" t="s">
        <v>305</v>
      </c>
      <c r="C11" s="14" t="s">
        <v>306</v>
      </c>
      <c r="D11" s="18" t="s">
        <v>63</v>
      </c>
      <c r="E11" s="15">
        <v>46820.72</v>
      </c>
      <c r="F11" s="16">
        <v>8384</v>
      </c>
      <c r="G11" s="16">
        <v>16</v>
      </c>
      <c r="H11" s="108">
        <v>45002</v>
      </c>
      <c r="I11" s="67" t="s">
        <v>26</v>
      </c>
    </row>
    <row r="12" spans="1:9" s="21" customFormat="1" ht="25.35" customHeight="1" x14ac:dyDescent="0.25">
      <c r="A12" s="38">
        <v>10</v>
      </c>
      <c r="B12" s="14" t="s">
        <v>8</v>
      </c>
      <c r="C12" s="14" t="s">
        <v>9</v>
      </c>
      <c r="D12" s="18" t="s">
        <v>10</v>
      </c>
      <c r="E12" s="15">
        <v>45073.94</v>
      </c>
      <c r="F12" s="16">
        <v>6107</v>
      </c>
      <c r="G12" s="16">
        <v>11</v>
      </c>
      <c r="H12" s="108">
        <v>44911</v>
      </c>
      <c r="I12" s="64" t="s">
        <v>11</v>
      </c>
    </row>
    <row r="13" spans="1:9" s="21" customFormat="1" ht="25.35" customHeight="1" x14ac:dyDescent="0.25">
      <c r="A13" s="38">
        <v>11</v>
      </c>
      <c r="B13" s="11" t="s">
        <v>72</v>
      </c>
      <c r="C13" s="14" t="s">
        <v>73</v>
      </c>
      <c r="D13" s="18" t="s">
        <v>23</v>
      </c>
      <c r="E13" s="15">
        <v>44597.71</v>
      </c>
      <c r="F13" s="16">
        <v>9281</v>
      </c>
      <c r="G13" s="17">
        <v>18</v>
      </c>
      <c r="H13" s="108">
        <v>44981</v>
      </c>
      <c r="I13" s="67" t="s">
        <v>32</v>
      </c>
    </row>
    <row r="14" spans="1:9" s="21" customFormat="1" ht="25.35" customHeight="1" x14ac:dyDescent="0.25">
      <c r="A14" s="38">
        <v>12</v>
      </c>
      <c r="B14" s="31" t="s">
        <v>307</v>
      </c>
      <c r="C14" s="31" t="s">
        <v>308</v>
      </c>
      <c r="D14" s="18" t="s">
        <v>10</v>
      </c>
      <c r="E14" s="15">
        <v>42165.47</v>
      </c>
      <c r="F14" s="16">
        <v>6743</v>
      </c>
      <c r="G14" s="16">
        <v>15</v>
      </c>
      <c r="H14" s="108">
        <v>45002</v>
      </c>
      <c r="I14" s="67" t="s">
        <v>24</v>
      </c>
    </row>
    <row r="15" spans="1:9" s="21" customFormat="1" ht="25.35" customHeight="1" x14ac:dyDescent="0.25">
      <c r="A15" s="38">
        <v>13</v>
      </c>
      <c r="B15" s="31" t="s">
        <v>309</v>
      </c>
      <c r="C15" s="31" t="s">
        <v>310</v>
      </c>
      <c r="D15" s="18" t="s">
        <v>10</v>
      </c>
      <c r="E15" s="15">
        <v>30168.27</v>
      </c>
      <c r="F15" s="16">
        <v>4420</v>
      </c>
      <c r="G15" s="16">
        <v>16</v>
      </c>
      <c r="H15" s="108">
        <v>44995</v>
      </c>
      <c r="I15" s="67" t="s">
        <v>311</v>
      </c>
    </row>
    <row r="16" spans="1:9" s="21" customFormat="1" ht="25.35" customHeight="1" x14ac:dyDescent="0.25">
      <c r="A16" s="38">
        <v>14</v>
      </c>
      <c r="B16" s="31" t="s">
        <v>464</v>
      </c>
      <c r="C16" s="14" t="s">
        <v>270</v>
      </c>
      <c r="D16" s="18" t="s">
        <v>271</v>
      </c>
      <c r="E16" s="15">
        <v>27690.79</v>
      </c>
      <c r="F16" s="16">
        <v>2999</v>
      </c>
      <c r="G16" s="38">
        <v>1</v>
      </c>
      <c r="H16" s="107">
        <v>45012</v>
      </c>
      <c r="I16" s="18" t="s">
        <v>38</v>
      </c>
    </row>
    <row r="17" spans="1:9" s="21" customFormat="1" ht="25.35" customHeight="1" x14ac:dyDescent="0.25">
      <c r="A17" s="38">
        <v>15</v>
      </c>
      <c r="B17" s="31" t="s">
        <v>74</v>
      </c>
      <c r="C17" s="31" t="s">
        <v>75</v>
      </c>
      <c r="D17" s="18" t="s">
        <v>10</v>
      </c>
      <c r="E17" s="15">
        <v>27568.31</v>
      </c>
      <c r="F17" s="16">
        <v>4431</v>
      </c>
      <c r="G17" s="16">
        <v>8</v>
      </c>
      <c r="H17" s="108">
        <v>44981</v>
      </c>
      <c r="I17" s="67" t="s">
        <v>46</v>
      </c>
    </row>
    <row r="18" spans="1:9" s="21" customFormat="1" ht="25.35" customHeight="1" x14ac:dyDescent="0.25">
      <c r="A18" s="38">
        <v>16</v>
      </c>
      <c r="B18" s="11" t="s">
        <v>340</v>
      </c>
      <c r="C18" s="11" t="s">
        <v>341</v>
      </c>
      <c r="D18" s="18" t="s">
        <v>131</v>
      </c>
      <c r="E18" s="15">
        <v>26107</v>
      </c>
      <c r="F18" s="16">
        <v>5541</v>
      </c>
      <c r="G18" s="16">
        <v>18</v>
      </c>
      <c r="H18" s="108">
        <v>44988</v>
      </c>
      <c r="I18" s="67" t="s">
        <v>55</v>
      </c>
    </row>
    <row r="19" spans="1:9" s="21" customFormat="1" ht="25.35" customHeight="1" x14ac:dyDescent="0.25">
      <c r="A19" s="38">
        <v>17</v>
      </c>
      <c r="B19" s="31" t="s">
        <v>263</v>
      </c>
      <c r="C19" s="31" t="s">
        <v>267</v>
      </c>
      <c r="D19" s="18" t="s">
        <v>269</v>
      </c>
      <c r="E19" s="15">
        <v>24168.979999999996</v>
      </c>
      <c r="F19" s="16">
        <v>1836</v>
      </c>
      <c r="G19" s="16">
        <v>1</v>
      </c>
      <c r="H19" s="108">
        <v>45012</v>
      </c>
      <c r="I19" s="67" t="s">
        <v>38</v>
      </c>
    </row>
    <row r="20" spans="1:9" s="21" customFormat="1" ht="25.35" customHeight="1" x14ac:dyDescent="0.25">
      <c r="A20" s="38">
        <v>18</v>
      </c>
      <c r="B20" s="11" t="s">
        <v>33</v>
      </c>
      <c r="C20" s="11" t="s">
        <v>34</v>
      </c>
      <c r="D20" s="18" t="s">
        <v>10</v>
      </c>
      <c r="E20" s="15">
        <v>23686.04</v>
      </c>
      <c r="F20" s="16">
        <v>3666</v>
      </c>
      <c r="G20" s="17">
        <v>18</v>
      </c>
      <c r="H20" s="108">
        <v>44974</v>
      </c>
      <c r="I20" s="67" t="s">
        <v>355</v>
      </c>
    </row>
    <row r="21" spans="1:9" s="21" customFormat="1" ht="25.35" customHeight="1" x14ac:dyDescent="0.25">
      <c r="A21" s="38">
        <v>19</v>
      </c>
      <c r="B21" s="13" t="s">
        <v>36</v>
      </c>
      <c r="C21" s="27" t="s">
        <v>37</v>
      </c>
      <c r="D21" s="18" t="s">
        <v>10</v>
      </c>
      <c r="E21" s="15">
        <v>20905.329999999998</v>
      </c>
      <c r="F21" s="16">
        <v>3335</v>
      </c>
      <c r="G21" s="17">
        <v>21</v>
      </c>
      <c r="H21" s="108">
        <v>44967</v>
      </c>
      <c r="I21" s="67" t="s">
        <v>38</v>
      </c>
    </row>
    <row r="22" spans="1:9" s="21" customFormat="1" ht="25.35" customHeight="1" x14ac:dyDescent="0.25">
      <c r="A22" s="38">
        <v>20</v>
      </c>
      <c r="B22" s="32" t="s">
        <v>19</v>
      </c>
      <c r="C22" s="31" t="s">
        <v>19</v>
      </c>
      <c r="D22" s="18" t="s">
        <v>13</v>
      </c>
      <c r="E22" s="15">
        <v>20396.88</v>
      </c>
      <c r="F22" s="16">
        <v>4084</v>
      </c>
      <c r="G22" s="16">
        <v>6</v>
      </c>
      <c r="H22" s="108">
        <v>44960</v>
      </c>
      <c r="I22" s="67" t="s">
        <v>20</v>
      </c>
    </row>
    <row r="23" spans="1:9" s="21" customFormat="1" ht="25.35" customHeight="1" x14ac:dyDescent="0.25">
      <c r="A23" s="38">
        <v>21</v>
      </c>
      <c r="B23" s="13" t="s">
        <v>76</v>
      </c>
      <c r="C23" s="11" t="s">
        <v>77</v>
      </c>
      <c r="D23" s="18" t="s">
        <v>10</v>
      </c>
      <c r="E23" s="15">
        <v>18084.5</v>
      </c>
      <c r="F23" s="16">
        <v>2589</v>
      </c>
      <c r="G23" s="17">
        <v>13</v>
      </c>
      <c r="H23" s="108">
        <v>44981</v>
      </c>
      <c r="I23" s="67" t="s">
        <v>742</v>
      </c>
    </row>
    <row r="24" spans="1:9" s="21" customFormat="1" ht="25.35" customHeight="1" x14ac:dyDescent="0.25">
      <c r="A24" s="38">
        <v>22</v>
      </c>
      <c r="B24" s="31" t="s">
        <v>261</v>
      </c>
      <c r="C24" s="31" t="s">
        <v>266</v>
      </c>
      <c r="D24" s="18" t="s">
        <v>278</v>
      </c>
      <c r="E24" s="15">
        <v>16329.9</v>
      </c>
      <c r="F24" s="16">
        <v>1546</v>
      </c>
      <c r="G24" s="16">
        <v>1</v>
      </c>
      <c r="H24" s="108">
        <v>45012</v>
      </c>
      <c r="I24" s="67" t="s">
        <v>38</v>
      </c>
    </row>
    <row r="25" spans="1:9" s="21" customFormat="1" ht="25.35" customHeight="1" x14ac:dyDescent="0.25">
      <c r="A25" s="38">
        <v>23</v>
      </c>
      <c r="B25" s="31" t="s">
        <v>272</v>
      </c>
      <c r="C25" s="31" t="s">
        <v>272</v>
      </c>
      <c r="D25" s="18" t="s">
        <v>275</v>
      </c>
      <c r="E25" s="15">
        <v>13827.95</v>
      </c>
      <c r="F25" s="16">
        <v>1207</v>
      </c>
      <c r="G25" s="16">
        <v>10</v>
      </c>
      <c r="H25" s="108">
        <v>45012</v>
      </c>
      <c r="I25" s="67" t="s">
        <v>38</v>
      </c>
    </row>
    <row r="26" spans="1:9" s="21" customFormat="1" ht="25.35" customHeight="1" x14ac:dyDescent="0.25">
      <c r="A26" s="38">
        <v>24</v>
      </c>
      <c r="B26" s="31" t="s">
        <v>12</v>
      </c>
      <c r="C26" s="31" t="s">
        <v>12</v>
      </c>
      <c r="D26" s="18" t="s">
        <v>13</v>
      </c>
      <c r="E26" s="15">
        <v>11877.05</v>
      </c>
      <c r="F26" s="16">
        <v>1708</v>
      </c>
      <c r="G26" s="16">
        <v>5</v>
      </c>
      <c r="H26" s="108">
        <v>44925</v>
      </c>
      <c r="I26" s="67" t="s">
        <v>14</v>
      </c>
    </row>
    <row r="27" spans="1:9" s="21" customFormat="1" ht="25.35" customHeight="1" x14ac:dyDescent="0.25">
      <c r="A27" s="38">
        <v>25</v>
      </c>
      <c r="B27" s="11" t="s">
        <v>98</v>
      </c>
      <c r="C27" s="14" t="s">
        <v>99</v>
      </c>
      <c r="D27" s="18" t="s">
        <v>10</v>
      </c>
      <c r="E27" s="15">
        <v>9776</v>
      </c>
      <c r="F27" s="16">
        <v>1446</v>
      </c>
      <c r="G27" s="17">
        <v>9</v>
      </c>
      <c r="H27" s="108">
        <v>44981</v>
      </c>
      <c r="I27" s="67" t="s">
        <v>55</v>
      </c>
    </row>
    <row r="28" spans="1:9" s="21" customFormat="1" ht="25.35" customHeight="1" x14ac:dyDescent="0.25">
      <c r="A28" s="38">
        <v>26</v>
      </c>
      <c r="B28" s="14" t="s">
        <v>247</v>
      </c>
      <c r="C28" s="14" t="s">
        <v>248</v>
      </c>
      <c r="D28" s="18" t="s">
        <v>10</v>
      </c>
      <c r="E28" s="15">
        <v>9324.18</v>
      </c>
      <c r="F28" s="16">
        <v>1517</v>
      </c>
      <c r="G28" s="16">
        <v>6</v>
      </c>
      <c r="H28" s="108">
        <v>44678</v>
      </c>
      <c r="I28" s="67" t="s">
        <v>32</v>
      </c>
    </row>
    <row r="29" spans="1:9" s="21" customFormat="1" ht="25.35" customHeight="1" x14ac:dyDescent="0.25">
      <c r="A29" s="38">
        <v>27</v>
      </c>
      <c r="B29" s="14" t="s">
        <v>41</v>
      </c>
      <c r="C29" s="14" t="s">
        <v>42</v>
      </c>
      <c r="D29" s="18" t="s">
        <v>43</v>
      </c>
      <c r="E29" s="29">
        <v>9257.84</v>
      </c>
      <c r="F29" s="30">
        <v>1405</v>
      </c>
      <c r="G29" s="17">
        <v>3</v>
      </c>
      <c r="H29" s="108">
        <v>44953</v>
      </c>
      <c r="I29" s="64" t="s">
        <v>26</v>
      </c>
    </row>
    <row r="30" spans="1:9" s="21" customFormat="1" ht="25.35" customHeight="1" x14ac:dyDescent="0.25">
      <c r="A30" s="38">
        <v>28</v>
      </c>
      <c r="B30" s="31" t="s">
        <v>326</v>
      </c>
      <c r="C30" s="31" t="s">
        <v>327</v>
      </c>
      <c r="D30" s="18" t="s">
        <v>328</v>
      </c>
      <c r="E30" s="15">
        <v>8746</v>
      </c>
      <c r="F30" s="16">
        <v>1599</v>
      </c>
      <c r="G30" s="16">
        <v>16</v>
      </c>
      <c r="H30" s="108">
        <v>45009</v>
      </c>
      <c r="I30" s="67" t="s">
        <v>46</v>
      </c>
    </row>
    <row r="31" spans="1:9" s="21" customFormat="1" ht="25.35" customHeight="1" x14ac:dyDescent="0.25">
      <c r="A31" s="38">
        <v>29</v>
      </c>
      <c r="B31" s="11" t="s">
        <v>27</v>
      </c>
      <c r="C31" s="14" t="s">
        <v>28</v>
      </c>
      <c r="D31" s="18" t="s">
        <v>10</v>
      </c>
      <c r="E31" s="15">
        <v>8217.1200000000008</v>
      </c>
      <c r="F31" s="16">
        <v>1176</v>
      </c>
      <c r="G31" s="17">
        <v>6</v>
      </c>
      <c r="H31" s="108">
        <v>44967</v>
      </c>
      <c r="I31" s="67" t="s">
        <v>24</v>
      </c>
    </row>
    <row r="32" spans="1:9" s="21" customFormat="1" ht="25.35" customHeight="1" x14ac:dyDescent="0.25">
      <c r="A32" s="38">
        <v>30</v>
      </c>
      <c r="B32" s="31" t="s">
        <v>315</v>
      </c>
      <c r="C32" s="14" t="s">
        <v>314</v>
      </c>
      <c r="D32" s="18" t="s">
        <v>316</v>
      </c>
      <c r="E32" s="15">
        <v>6663.37</v>
      </c>
      <c r="F32" s="16">
        <v>957</v>
      </c>
      <c r="G32" s="16">
        <v>14</v>
      </c>
      <c r="H32" s="108">
        <v>45016</v>
      </c>
      <c r="I32" s="67" t="s">
        <v>741</v>
      </c>
    </row>
    <row r="33" spans="1:9" s="21" customFormat="1" ht="25.35" customHeight="1" x14ac:dyDescent="0.25">
      <c r="A33" s="38">
        <v>31</v>
      </c>
      <c r="B33" s="11" t="s">
        <v>64</v>
      </c>
      <c r="C33" s="11" t="s">
        <v>65</v>
      </c>
      <c r="D33" s="18" t="s">
        <v>66</v>
      </c>
      <c r="E33" s="15">
        <v>6158.9</v>
      </c>
      <c r="F33" s="16">
        <v>1050</v>
      </c>
      <c r="G33" s="17">
        <v>8</v>
      </c>
      <c r="H33" s="108">
        <v>44960</v>
      </c>
      <c r="I33" s="67" t="s">
        <v>11</v>
      </c>
    </row>
    <row r="34" spans="1:9" s="21" customFormat="1" ht="25.35" customHeight="1" x14ac:dyDescent="0.25">
      <c r="A34" s="38">
        <v>32</v>
      </c>
      <c r="B34" s="14" t="s">
        <v>29</v>
      </c>
      <c r="C34" s="14" t="s">
        <v>30</v>
      </c>
      <c r="D34" s="18" t="s">
        <v>31</v>
      </c>
      <c r="E34" s="29">
        <v>5406.18</v>
      </c>
      <c r="F34" s="30">
        <v>1116</v>
      </c>
      <c r="G34" s="17">
        <v>4</v>
      </c>
      <c r="H34" s="108">
        <v>44925</v>
      </c>
      <c r="I34" s="64" t="s">
        <v>32</v>
      </c>
    </row>
    <row r="35" spans="1:9" s="21" customFormat="1" ht="25.35" customHeight="1" x14ac:dyDescent="0.25">
      <c r="A35" s="38">
        <v>33</v>
      </c>
      <c r="B35" s="13" t="s">
        <v>329</v>
      </c>
      <c r="C35" s="13">
        <v>65</v>
      </c>
      <c r="D35" s="18" t="s">
        <v>10</v>
      </c>
      <c r="E35" s="15">
        <v>5392.83</v>
      </c>
      <c r="F35" s="16">
        <v>841</v>
      </c>
      <c r="G35" s="16">
        <v>13</v>
      </c>
      <c r="H35" s="108">
        <v>45016</v>
      </c>
      <c r="I35" s="67" t="s">
        <v>46</v>
      </c>
    </row>
    <row r="36" spans="1:9" s="21" customFormat="1" ht="25.35" customHeight="1" x14ac:dyDescent="0.25">
      <c r="A36" s="38">
        <v>34</v>
      </c>
      <c r="B36" s="13" t="s">
        <v>836</v>
      </c>
      <c r="C36" s="11" t="s">
        <v>837</v>
      </c>
      <c r="D36" s="18" t="s">
        <v>838</v>
      </c>
      <c r="E36" s="29">
        <v>4532</v>
      </c>
      <c r="F36" s="30">
        <v>1124</v>
      </c>
      <c r="G36" s="16" t="s">
        <v>277</v>
      </c>
      <c r="H36" s="107">
        <v>44807</v>
      </c>
      <c r="I36" s="18" t="s">
        <v>835</v>
      </c>
    </row>
    <row r="37" spans="1:9" s="21" customFormat="1" ht="25.35" customHeight="1" x14ac:dyDescent="0.25">
      <c r="A37" s="38">
        <v>35</v>
      </c>
      <c r="B37" s="31" t="s">
        <v>262</v>
      </c>
      <c r="C37" s="31" t="s">
        <v>265</v>
      </c>
      <c r="D37" s="18" t="s">
        <v>60</v>
      </c>
      <c r="E37" s="15">
        <v>4493.33</v>
      </c>
      <c r="F37" s="16">
        <v>840</v>
      </c>
      <c r="G37" s="16" t="s">
        <v>277</v>
      </c>
      <c r="H37" s="108">
        <v>45012</v>
      </c>
      <c r="I37" s="67" t="s">
        <v>38</v>
      </c>
    </row>
    <row r="38" spans="1:9" s="21" customFormat="1" ht="25.35" customHeight="1" x14ac:dyDescent="0.25">
      <c r="A38" s="38">
        <v>36</v>
      </c>
      <c r="B38" s="11" t="s">
        <v>39</v>
      </c>
      <c r="C38" s="14" t="s">
        <v>40</v>
      </c>
      <c r="D38" s="18" t="s">
        <v>10</v>
      </c>
      <c r="E38" s="29">
        <v>4386.5</v>
      </c>
      <c r="F38" s="30">
        <v>789</v>
      </c>
      <c r="G38" s="17">
        <v>4</v>
      </c>
      <c r="H38" s="108">
        <v>44946</v>
      </c>
      <c r="I38" s="64" t="s">
        <v>743</v>
      </c>
    </row>
    <row r="39" spans="1:9" s="21" customFormat="1" ht="25.35" customHeight="1" x14ac:dyDescent="0.25">
      <c r="A39" s="38">
        <v>37</v>
      </c>
      <c r="B39" s="31" t="s">
        <v>264</v>
      </c>
      <c r="C39" s="31" t="s">
        <v>268</v>
      </c>
      <c r="D39" s="18" t="s">
        <v>279</v>
      </c>
      <c r="E39" s="15">
        <v>3560.03</v>
      </c>
      <c r="F39" s="16">
        <v>790</v>
      </c>
      <c r="G39" s="16" t="s">
        <v>277</v>
      </c>
      <c r="H39" s="108">
        <v>45012</v>
      </c>
      <c r="I39" s="67" t="s">
        <v>38</v>
      </c>
    </row>
    <row r="40" spans="1:9" s="21" customFormat="1" ht="25.35" customHeight="1" x14ac:dyDescent="0.25">
      <c r="A40" s="38">
        <v>38</v>
      </c>
      <c r="B40" s="11" t="s">
        <v>343</v>
      </c>
      <c r="C40" s="11" t="s">
        <v>344</v>
      </c>
      <c r="D40" s="18" t="s">
        <v>54</v>
      </c>
      <c r="E40" s="29">
        <v>3317.4700000000003</v>
      </c>
      <c r="F40" s="30">
        <v>692</v>
      </c>
      <c r="G40" s="38">
        <v>13</v>
      </c>
      <c r="H40" s="108">
        <v>45016</v>
      </c>
      <c r="I40" s="64" t="s">
        <v>342</v>
      </c>
    </row>
    <row r="41" spans="1:9" s="21" customFormat="1" ht="25.35" customHeight="1" x14ac:dyDescent="0.25">
      <c r="A41" s="38">
        <v>39</v>
      </c>
      <c r="B41" s="32" t="s">
        <v>332</v>
      </c>
      <c r="C41" s="27" t="s">
        <v>333</v>
      </c>
      <c r="D41" s="18" t="s">
        <v>334</v>
      </c>
      <c r="E41" s="15">
        <v>2406.1</v>
      </c>
      <c r="F41" s="16">
        <v>474</v>
      </c>
      <c r="G41" s="16">
        <v>5</v>
      </c>
      <c r="H41" s="108">
        <v>44988</v>
      </c>
      <c r="I41" s="67" t="s">
        <v>105</v>
      </c>
    </row>
    <row r="42" spans="1:9" s="21" customFormat="1" ht="25.35" customHeight="1" x14ac:dyDescent="0.25">
      <c r="A42" s="38">
        <v>40</v>
      </c>
      <c r="B42" s="11" t="s">
        <v>175</v>
      </c>
      <c r="C42" s="11" t="s">
        <v>175</v>
      </c>
      <c r="D42" s="18" t="s">
        <v>13</v>
      </c>
      <c r="E42" s="15">
        <v>1904</v>
      </c>
      <c r="F42" s="16">
        <v>545</v>
      </c>
      <c r="G42" s="17">
        <v>1</v>
      </c>
      <c r="H42" s="108">
        <v>44659</v>
      </c>
      <c r="I42" s="67" t="s">
        <v>26</v>
      </c>
    </row>
    <row r="43" spans="1:9" s="21" customFormat="1" ht="25.35" customHeight="1" x14ac:dyDescent="0.25">
      <c r="A43" s="38">
        <v>41</v>
      </c>
      <c r="B43" s="27" t="s">
        <v>245</v>
      </c>
      <c r="C43" s="27" t="s">
        <v>246</v>
      </c>
      <c r="D43" s="18" t="s">
        <v>87</v>
      </c>
      <c r="E43" s="15">
        <v>1827.07</v>
      </c>
      <c r="F43" s="16">
        <v>297</v>
      </c>
      <c r="G43" s="16">
        <v>9</v>
      </c>
      <c r="H43" s="108">
        <v>44995</v>
      </c>
      <c r="I43" s="67" t="s">
        <v>32</v>
      </c>
    </row>
    <row r="44" spans="1:9" s="21" customFormat="1" ht="25.35" customHeight="1" x14ac:dyDescent="0.25">
      <c r="A44" s="38">
        <v>42</v>
      </c>
      <c r="B44" s="39" t="s">
        <v>61</v>
      </c>
      <c r="C44" s="39" t="s">
        <v>62</v>
      </c>
      <c r="D44" s="18" t="s">
        <v>63</v>
      </c>
      <c r="E44" s="29">
        <v>1634.7</v>
      </c>
      <c r="F44" s="30">
        <v>283</v>
      </c>
      <c r="G44" s="38">
        <v>1</v>
      </c>
      <c r="H44" s="108">
        <v>44932</v>
      </c>
      <c r="I44" s="65" t="s">
        <v>32</v>
      </c>
    </row>
    <row r="45" spans="1:9" s="21" customFormat="1" ht="25.35" customHeight="1" x14ac:dyDescent="0.25">
      <c r="A45" s="38">
        <v>43</v>
      </c>
      <c r="B45" s="11" t="s">
        <v>44</v>
      </c>
      <c r="C45" s="11" t="s">
        <v>45</v>
      </c>
      <c r="D45" s="18" t="s">
        <v>10</v>
      </c>
      <c r="E45" s="29">
        <v>1589</v>
      </c>
      <c r="F45" s="30">
        <v>321</v>
      </c>
      <c r="G45" s="17">
        <v>2</v>
      </c>
      <c r="H45" s="108">
        <v>44916</v>
      </c>
      <c r="I45" s="64" t="s">
        <v>46</v>
      </c>
    </row>
    <row r="46" spans="1:9" s="21" customFormat="1" ht="25.35" customHeight="1" x14ac:dyDescent="0.25">
      <c r="A46" s="38">
        <v>44</v>
      </c>
      <c r="B46" s="11" t="s">
        <v>154</v>
      </c>
      <c r="C46" s="27" t="s">
        <v>155</v>
      </c>
      <c r="D46" s="18" t="s">
        <v>156</v>
      </c>
      <c r="E46" s="15">
        <v>1557.15</v>
      </c>
      <c r="F46" s="16">
        <v>289</v>
      </c>
      <c r="G46" s="17">
        <v>3</v>
      </c>
      <c r="H46" s="108">
        <v>44981</v>
      </c>
      <c r="I46" s="67" t="s">
        <v>147</v>
      </c>
    </row>
    <row r="47" spans="1:9" s="21" customFormat="1" ht="25.35" customHeight="1" x14ac:dyDescent="0.25">
      <c r="A47" s="38">
        <v>45</v>
      </c>
      <c r="B47" s="37" t="s">
        <v>80</v>
      </c>
      <c r="C47" s="37" t="s">
        <v>354</v>
      </c>
      <c r="D47" s="18" t="s">
        <v>81</v>
      </c>
      <c r="E47" s="29">
        <v>1543.3</v>
      </c>
      <c r="F47" s="30">
        <v>255</v>
      </c>
      <c r="G47" s="38">
        <v>3</v>
      </c>
      <c r="H47" s="108">
        <v>44939</v>
      </c>
      <c r="I47" s="64" t="s">
        <v>82</v>
      </c>
    </row>
    <row r="48" spans="1:9" s="21" customFormat="1" ht="25.35" customHeight="1" x14ac:dyDescent="0.25">
      <c r="A48" s="38">
        <v>46</v>
      </c>
      <c r="B48" s="32" t="s">
        <v>337</v>
      </c>
      <c r="C48" s="32" t="s">
        <v>337</v>
      </c>
      <c r="D48" s="18" t="s">
        <v>334</v>
      </c>
      <c r="E48" s="15">
        <v>1375.1999999999998</v>
      </c>
      <c r="F48" s="16">
        <v>272</v>
      </c>
      <c r="G48" s="16">
        <v>2</v>
      </c>
      <c r="H48" s="108">
        <v>44988</v>
      </c>
      <c r="I48" s="67" t="s">
        <v>105</v>
      </c>
    </row>
    <row r="49" spans="1:9" s="21" customFormat="1" ht="25.35" customHeight="1" x14ac:dyDescent="0.25">
      <c r="A49" s="38">
        <v>47</v>
      </c>
      <c r="B49" s="13" t="s">
        <v>146</v>
      </c>
      <c r="C49" s="27" t="s">
        <v>352</v>
      </c>
      <c r="D49" s="18" t="s">
        <v>63</v>
      </c>
      <c r="E49" s="15">
        <v>1063.3</v>
      </c>
      <c r="F49" s="16">
        <v>188</v>
      </c>
      <c r="G49" s="17">
        <v>4</v>
      </c>
      <c r="H49" s="108">
        <v>44967</v>
      </c>
      <c r="I49" s="67" t="s">
        <v>147</v>
      </c>
    </row>
    <row r="50" spans="1:9" s="21" customFormat="1" ht="25.35" customHeight="1" x14ac:dyDescent="0.25">
      <c r="A50" s="38">
        <v>48</v>
      </c>
      <c r="B50" s="32" t="s">
        <v>249</v>
      </c>
      <c r="C50" s="27" t="s">
        <v>250</v>
      </c>
      <c r="D50" s="18" t="s">
        <v>13</v>
      </c>
      <c r="E50" s="15">
        <v>1042</v>
      </c>
      <c r="F50" s="16">
        <v>221</v>
      </c>
      <c r="G50" s="16">
        <v>2</v>
      </c>
      <c r="H50" s="108">
        <v>41544</v>
      </c>
      <c r="I50" s="67" t="s">
        <v>251</v>
      </c>
    </row>
    <row r="51" spans="1:9" s="21" customFormat="1" ht="25.35" customHeight="1" x14ac:dyDescent="0.25">
      <c r="A51" s="38">
        <v>49</v>
      </c>
      <c r="B51" s="14" t="s">
        <v>85</v>
      </c>
      <c r="C51" s="11" t="s">
        <v>86</v>
      </c>
      <c r="D51" s="18" t="s">
        <v>87</v>
      </c>
      <c r="E51" s="15">
        <v>968.55</v>
      </c>
      <c r="F51" s="16">
        <v>206</v>
      </c>
      <c r="G51" s="17">
        <v>2</v>
      </c>
      <c r="H51" s="108">
        <v>44974</v>
      </c>
      <c r="I51" s="67" t="s">
        <v>26</v>
      </c>
    </row>
    <row r="52" spans="1:9" s="21" customFormat="1" ht="25.35" customHeight="1" x14ac:dyDescent="0.25">
      <c r="A52" s="38">
        <v>50</v>
      </c>
      <c r="B52" s="27" t="s">
        <v>839</v>
      </c>
      <c r="C52" s="11" t="s">
        <v>840</v>
      </c>
      <c r="D52" s="18" t="s">
        <v>841</v>
      </c>
      <c r="E52" s="29">
        <v>945</v>
      </c>
      <c r="F52" s="30">
        <v>212</v>
      </c>
      <c r="G52" s="38">
        <v>1</v>
      </c>
      <c r="H52" s="107">
        <v>44716</v>
      </c>
      <c r="I52" s="18" t="s">
        <v>835</v>
      </c>
    </row>
    <row r="53" spans="1:9" s="21" customFormat="1" ht="25.35" customHeight="1" x14ac:dyDescent="0.25">
      <c r="A53" s="38">
        <v>51</v>
      </c>
      <c r="B53" s="11" t="s">
        <v>274</v>
      </c>
      <c r="C53" s="14" t="s">
        <v>273</v>
      </c>
      <c r="D53" s="18" t="s">
        <v>276</v>
      </c>
      <c r="E53" s="15">
        <v>932.76</v>
      </c>
      <c r="F53" s="16">
        <v>188</v>
      </c>
      <c r="G53" s="16" t="s">
        <v>277</v>
      </c>
      <c r="H53" s="108">
        <v>45012</v>
      </c>
      <c r="I53" s="67" t="s">
        <v>38</v>
      </c>
    </row>
    <row r="54" spans="1:9" s="21" customFormat="1" ht="25.35" customHeight="1" x14ac:dyDescent="0.25">
      <c r="A54" s="38">
        <v>52</v>
      </c>
      <c r="B54" s="49" t="s">
        <v>169</v>
      </c>
      <c r="C54" s="31" t="s">
        <v>170</v>
      </c>
      <c r="D54" s="18" t="s">
        <v>171</v>
      </c>
      <c r="E54" s="15">
        <v>903</v>
      </c>
      <c r="F54" s="16">
        <v>173</v>
      </c>
      <c r="G54" s="16">
        <v>2</v>
      </c>
      <c r="H54" s="108">
        <v>44981</v>
      </c>
      <c r="I54" s="67" t="s">
        <v>105</v>
      </c>
    </row>
    <row r="55" spans="1:9" s="21" customFormat="1" ht="25.35" customHeight="1" x14ac:dyDescent="0.25">
      <c r="A55" s="38">
        <v>53</v>
      </c>
      <c r="B55" s="13" t="s">
        <v>317</v>
      </c>
      <c r="C55" s="11" t="s">
        <v>318</v>
      </c>
      <c r="D55" s="18" t="s">
        <v>63</v>
      </c>
      <c r="E55" s="15">
        <v>784.18</v>
      </c>
      <c r="F55" s="16">
        <v>121</v>
      </c>
      <c r="G55" s="16">
        <v>12</v>
      </c>
      <c r="H55" s="108">
        <v>45016</v>
      </c>
      <c r="I55" s="67" t="s">
        <v>71</v>
      </c>
    </row>
    <row r="56" spans="1:9" s="21" customFormat="1" ht="25.35" customHeight="1" x14ac:dyDescent="0.25">
      <c r="A56" s="38">
        <v>54</v>
      </c>
      <c r="B56" s="13" t="s">
        <v>52</v>
      </c>
      <c r="C56" s="11" t="s">
        <v>53</v>
      </c>
      <c r="D56" s="18" t="s">
        <v>54</v>
      </c>
      <c r="E56" s="29">
        <v>689</v>
      </c>
      <c r="F56" s="30">
        <v>146</v>
      </c>
      <c r="G56" s="17">
        <v>4</v>
      </c>
      <c r="H56" s="108">
        <v>44939</v>
      </c>
      <c r="I56" s="64" t="s">
        <v>55</v>
      </c>
    </row>
    <row r="57" spans="1:9" s="21" customFormat="1" ht="25.35" customHeight="1" x14ac:dyDescent="0.25">
      <c r="A57" s="38">
        <v>55</v>
      </c>
      <c r="B57" s="13" t="s">
        <v>844</v>
      </c>
      <c r="C57" s="11" t="s">
        <v>845</v>
      </c>
      <c r="D57" s="18" t="s">
        <v>165</v>
      </c>
      <c r="E57" s="29">
        <v>661</v>
      </c>
      <c r="F57" s="30">
        <v>209</v>
      </c>
      <c r="G57" s="38">
        <v>1</v>
      </c>
      <c r="H57" s="107"/>
      <c r="I57" s="18"/>
    </row>
    <row r="58" spans="1:9" s="21" customFormat="1" ht="25.35" customHeight="1" x14ac:dyDescent="0.25">
      <c r="A58" s="38">
        <v>56</v>
      </c>
      <c r="B58" s="13" t="s">
        <v>88</v>
      </c>
      <c r="C58" s="11" t="s">
        <v>88</v>
      </c>
      <c r="D58" s="18" t="s">
        <v>13</v>
      </c>
      <c r="E58" s="29">
        <v>615.5</v>
      </c>
      <c r="F58" s="30">
        <v>91</v>
      </c>
      <c r="G58" s="17">
        <v>1</v>
      </c>
      <c r="H58" s="108">
        <v>44848</v>
      </c>
      <c r="I58" s="64" t="s">
        <v>89</v>
      </c>
    </row>
    <row r="59" spans="1:9" s="21" customFormat="1" ht="25.35" customHeight="1" x14ac:dyDescent="0.25">
      <c r="A59" s="38">
        <v>57</v>
      </c>
      <c r="B59" s="14" t="s">
        <v>67</v>
      </c>
      <c r="C59" s="14" t="s">
        <v>68</v>
      </c>
      <c r="D59" s="18" t="s">
        <v>10</v>
      </c>
      <c r="E59" s="29">
        <v>604.5</v>
      </c>
      <c r="F59" s="30">
        <v>109</v>
      </c>
      <c r="G59" s="17">
        <v>1</v>
      </c>
      <c r="H59" s="108">
        <v>44953</v>
      </c>
      <c r="I59" s="64" t="s">
        <v>26</v>
      </c>
    </row>
    <row r="60" spans="1:9" s="21" customFormat="1" ht="25.35" customHeight="1" x14ac:dyDescent="0.25">
      <c r="A60" s="38">
        <v>58</v>
      </c>
      <c r="B60" s="13" t="s">
        <v>211</v>
      </c>
      <c r="C60" s="13" t="s">
        <v>211</v>
      </c>
      <c r="D60" s="18" t="s">
        <v>10</v>
      </c>
      <c r="E60" s="15">
        <v>505.5</v>
      </c>
      <c r="F60" s="16">
        <v>93</v>
      </c>
      <c r="G60" s="17">
        <v>1</v>
      </c>
      <c r="H60" s="108">
        <v>44734</v>
      </c>
      <c r="I60" s="67" t="s">
        <v>24</v>
      </c>
    </row>
    <row r="61" spans="1:9" ht="25.35" customHeight="1" x14ac:dyDescent="0.25">
      <c r="A61" s="38">
        <v>59</v>
      </c>
      <c r="B61" s="11" t="s">
        <v>319</v>
      </c>
      <c r="C61" s="11" t="s">
        <v>320</v>
      </c>
      <c r="D61" s="18" t="s">
        <v>10</v>
      </c>
      <c r="E61" s="15">
        <v>480.76</v>
      </c>
      <c r="F61" s="16">
        <v>69</v>
      </c>
      <c r="G61" s="16">
        <v>2</v>
      </c>
      <c r="H61" s="107">
        <v>44708</v>
      </c>
      <c r="I61" s="67" t="s">
        <v>741</v>
      </c>
    </row>
    <row r="62" spans="1:9" ht="25.35" customHeight="1" x14ac:dyDescent="0.25">
      <c r="A62" s="38">
        <v>60</v>
      </c>
      <c r="B62" s="11" t="s">
        <v>863</v>
      </c>
      <c r="C62" s="11" t="s">
        <v>864</v>
      </c>
      <c r="D62" s="18" t="s">
        <v>865</v>
      </c>
      <c r="E62" s="29">
        <v>476</v>
      </c>
      <c r="F62" s="30">
        <v>107</v>
      </c>
      <c r="G62" s="38">
        <v>1</v>
      </c>
      <c r="H62" s="107">
        <v>42988</v>
      </c>
      <c r="I62" s="18" t="s">
        <v>835</v>
      </c>
    </row>
    <row r="63" spans="1:9" s="21" customFormat="1" ht="25.35" customHeight="1" x14ac:dyDescent="0.25">
      <c r="A63" s="38">
        <v>61</v>
      </c>
      <c r="B63" s="14" t="s">
        <v>182</v>
      </c>
      <c r="C63" s="11" t="s">
        <v>183</v>
      </c>
      <c r="D63" s="18" t="s">
        <v>10</v>
      </c>
      <c r="E63" s="15">
        <v>475</v>
      </c>
      <c r="F63" s="16">
        <v>92</v>
      </c>
      <c r="G63" s="17">
        <v>1</v>
      </c>
      <c r="H63" s="108">
        <v>41950</v>
      </c>
      <c r="I63" s="66" t="s">
        <v>24</v>
      </c>
    </row>
    <row r="64" spans="1:9" s="21" customFormat="1" ht="25.35" customHeight="1" x14ac:dyDescent="0.25">
      <c r="A64" s="38">
        <v>62</v>
      </c>
      <c r="B64" s="14" t="s">
        <v>832</v>
      </c>
      <c r="C64" s="11" t="s">
        <v>833</v>
      </c>
      <c r="D64" s="18" t="s">
        <v>834</v>
      </c>
      <c r="E64" s="29">
        <v>464</v>
      </c>
      <c r="F64" s="30">
        <v>116</v>
      </c>
      <c r="G64" s="16">
        <v>1</v>
      </c>
      <c r="H64" s="107">
        <v>44805</v>
      </c>
      <c r="I64" s="18" t="s">
        <v>835</v>
      </c>
    </row>
    <row r="65" spans="1:9" s="21" customFormat="1" ht="25.35" customHeight="1" x14ac:dyDescent="0.25">
      <c r="A65" s="38">
        <v>63</v>
      </c>
      <c r="B65" s="31" t="s">
        <v>254</v>
      </c>
      <c r="C65" s="14" t="s">
        <v>255</v>
      </c>
      <c r="D65" s="18" t="s">
        <v>10</v>
      </c>
      <c r="E65" s="15">
        <v>460</v>
      </c>
      <c r="F65" s="16">
        <v>92</v>
      </c>
      <c r="G65" s="16">
        <v>1</v>
      </c>
      <c r="H65" s="107">
        <v>43560</v>
      </c>
      <c r="I65" s="66" t="s">
        <v>38</v>
      </c>
    </row>
    <row r="66" spans="1:9" s="21" customFormat="1" ht="25.35" customHeight="1" x14ac:dyDescent="0.25">
      <c r="A66" s="38">
        <v>64</v>
      </c>
      <c r="B66" s="31" t="s">
        <v>281</v>
      </c>
      <c r="C66" s="14" t="s">
        <v>280</v>
      </c>
      <c r="D66" s="18" t="s">
        <v>282</v>
      </c>
      <c r="E66" s="15">
        <v>458.5</v>
      </c>
      <c r="F66" s="16">
        <v>103</v>
      </c>
      <c r="G66" s="16" t="s">
        <v>277</v>
      </c>
      <c r="H66" s="107">
        <v>45012</v>
      </c>
      <c r="I66" s="66" t="s">
        <v>38</v>
      </c>
    </row>
    <row r="67" spans="1:9" s="21" customFormat="1" ht="25.35" customHeight="1" x14ac:dyDescent="0.25">
      <c r="A67" s="38">
        <v>65</v>
      </c>
      <c r="B67" s="11" t="s">
        <v>47</v>
      </c>
      <c r="C67" s="11" t="s">
        <v>48</v>
      </c>
      <c r="D67" s="18" t="s">
        <v>10</v>
      </c>
      <c r="E67" s="15">
        <v>433.5</v>
      </c>
      <c r="F67" s="16">
        <v>79</v>
      </c>
      <c r="G67" s="17">
        <v>1</v>
      </c>
      <c r="H67" s="107">
        <v>44932</v>
      </c>
      <c r="I67" s="66" t="s">
        <v>46</v>
      </c>
    </row>
    <row r="68" spans="1:9" s="21" customFormat="1" ht="25.35" customHeight="1" x14ac:dyDescent="0.25">
      <c r="A68" s="38">
        <v>66</v>
      </c>
      <c r="B68" s="12" t="s">
        <v>78</v>
      </c>
      <c r="C68" s="12" t="s">
        <v>78</v>
      </c>
      <c r="D68" s="18" t="s">
        <v>13</v>
      </c>
      <c r="E68" s="25">
        <v>402.2</v>
      </c>
      <c r="F68" s="26">
        <v>82</v>
      </c>
      <c r="G68" s="20">
        <v>2</v>
      </c>
      <c r="H68" s="107">
        <v>44953</v>
      </c>
      <c r="I68" s="66" t="s">
        <v>79</v>
      </c>
    </row>
    <row r="69" spans="1:9" s="21" customFormat="1" ht="25.35" customHeight="1" x14ac:dyDescent="0.25">
      <c r="A69" s="38">
        <v>67</v>
      </c>
      <c r="B69" s="33" t="s">
        <v>321</v>
      </c>
      <c r="C69" s="19" t="s">
        <v>322</v>
      </c>
      <c r="D69" s="18" t="s">
        <v>10</v>
      </c>
      <c r="E69" s="25">
        <v>390</v>
      </c>
      <c r="F69" s="26">
        <v>121</v>
      </c>
      <c r="G69" s="50">
        <v>1</v>
      </c>
      <c r="H69" s="107">
        <v>44323</v>
      </c>
      <c r="I69" s="66" t="s">
        <v>11</v>
      </c>
    </row>
    <row r="70" spans="1:9" s="21" customFormat="1" ht="25.35" customHeight="1" x14ac:dyDescent="0.25">
      <c r="A70" s="38">
        <v>68</v>
      </c>
      <c r="B70" s="19" t="s">
        <v>96</v>
      </c>
      <c r="C70" s="19" t="s">
        <v>96</v>
      </c>
      <c r="D70" s="18" t="s">
        <v>13</v>
      </c>
      <c r="E70" s="25">
        <v>366.2</v>
      </c>
      <c r="F70" s="26">
        <v>131</v>
      </c>
      <c r="G70" s="50">
        <v>3</v>
      </c>
      <c r="H70" s="107">
        <v>44911</v>
      </c>
      <c r="I70" s="87" t="s">
        <v>97</v>
      </c>
    </row>
    <row r="71" spans="1:9" s="21" customFormat="1" ht="25.35" customHeight="1" x14ac:dyDescent="0.25">
      <c r="A71" s="38">
        <v>69</v>
      </c>
      <c r="B71" s="11" t="s">
        <v>226</v>
      </c>
      <c r="C71" s="11" t="s">
        <v>227</v>
      </c>
      <c r="D71" s="18" t="s">
        <v>10</v>
      </c>
      <c r="E71" s="15">
        <v>360.87</v>
      </c>
      <c r="F71" s="16">
        <v>118</v>
      </c>
      <c r="G71" s="17">
        <v>1</v>
      </c>
      <c r="H71" s="107">
        <v>44400</v>
      </c>
      <c r="I71" s="87" t="s">
        <v>11</v>
      </c>
    </row>
    <row r="72" spans="1:9" ht="25.35" customHeight="1" x14ac:dyDescent="0.25">
      <c r="A72" s="38">
        <v>70</v>
      </c>
      <c r="B72" s="33" t="s">
        <v>286</v>
      </c>
      <c r="C72" s="19" t="s">
        <v>298</v>
      </c>
      <c r="D72" s="18" t="s">
        <v>10</v>
      </c>
      <c r="E72" s="15">
        <v>352.4</v>
      </c>
      <c r="F72" s="26">
        <v>68</v>
      </c>
      <c r="G72" s="50" t="s">
        <v>277</v>
      </c>
      <c r="H72" s="107">
        <v>45012</v>
      </c>
      <c r="I72" s="66" t="s">
        <v>38</v>
      </c>
    </row>
    <row r="73" spans="1:9" s="21" customFormat="1" ht="25.35" customHeight="1" x14ac:dyDescent="0.25">
      <c r="A73" s="38">
        <v>71</v>
      </c>
      <c r="B73" s="33" t="s">
        <v>287</v>
      </c>
      <c r="C73" s="19" t="s">
        <v>293</v>
      </c>
      <c r="D73" s="22" t="s">
        <v>63</v>
      </c>
      <c r="E73" s="25">
        <v>333.63</v>
      </c>
      <c r="F73" s="26">
        <v>80</v>
      </c>
      <c r="G73" s="50" t="s">
        <v>277</v>
      </c>
      <c r="H73" s="108">
        <v>45012</v>
      </c>
      <c r="I73" s="66" t="s">
        <v>38</v>
      </c>
    </row>
    <row r="74" spans="1:9" s="21" customFormat="1" ht="25.35" customHeight="1" x14ac:dyDescent="0.25">
      <c r="A74" s="38">
        <v>72</v>
      </c>
      <c r="B74" s="33" t="s">
        <v>199</v>
      </c>
      <c r="C74" s="33" t="s">
        <v>200</v>
      </c>
      <c r="D74" s="22" t="s">
        <v>201</v>
      </c>
      <c r="E74" s="25">
        <v>315.7</v>
      </c>
      <c r="F74" s="26">
        <v>62</v>
      </c>
      <c r="G74" s="50">
        <v>2</v>
      </c>
      <c r="H74" s="107">
        <v>44897</v>
      </c>
      <c r="I74" s="66" t="s">
        <v>117</v>
      </c>
    </row>
    <row r="75" spans="1:9" s="21" customFormat="1" ht="25.35" customHeight="1" x14ac:dyDescent="0.25">
      <c r="A75" s="38">
        <v>73</v>
      </c>
      <c r="B75" s="31" t="s">
        <v>284</v>
      </c>
      <c r="C75" s="14" t="s">
        <v>294</v>
      </c>
      <c r="D75" s="22" t="s">
        <v>63</v>
      </c>
      <c r="E75" s="25">
        <v>306.5</v>
      </c>
      <c r="F75" s="26">
        <v>78</v>
      </c>
      <c r="G75" s="50" t="s">
        <v>277</v>
      </c>
      <c r="H75" s="107">
        <v>45012</v>
      </c>
      <c r="I75" s="66" t="s">
        <v>38</v>
      </c>
    </row>
    <row r="76" spans="1:9" s="21" customFormat="1" ht="25.35" customHeight="1" x14ac:dyDescent="0.25">
      <c r="A76" s="38">
        <v>74</v>
      </c>
      <c r="B76" s="19" t="s">
        <v>58</v>
      </c>
      <c r="C76" s="12" t="s">
        <v>59</v>
      </c>
      <c r="D76" s="22" t="s">
        <v>60</v>
      </c>
      <c r="E76" s="25">
        <v>302.67</v>
      </c>
      <c r="F76" s="26">
        <v>43</v>
      </c>
      <c r="G76" s="20">
        <v>5</v>
      </c>
      <c r="H76" s="108">
        <v>44967</v>
      </c>
      <c r="I76" s="66" t="s">
        <v>26</v>
      </c>
    </row>
    <row r="77" spans="1:9" s="21" customFormat="1" ht="25.35" customHeight="1" x14ac:dyDescent="0.25">
      <c r="A77" s="38">
        <v>75</v>
      </c>
      <c r="B77" s="33" t="s">
        <v>285</v>
      </c>
      <c r="C77" s="19" t="s">
        <v>136</v>
      </c>
      <c r="D77" s="22" t="s">
        <v>137</v>
      </c>
      <c r="E77" s="25">
        <v>296.2</v>
      </c>
      <c r="F77" s="26">
        <v>66</v>
      </c>
      <c r="G77" s="50" t="s">
        <v>277</v>
      </c>
      <c r="H77" s="107">
        <v>45012</v>
      </c>
      <c r="I77" s="66" t="s">
        <v>38</v>
      </c>
    </row>
    <row r="78" spans="1:9" s="21" customFormat="1" ht="25.35" customHeight="1" x14ac:dyDescent="0.25">
      <c r="A78" s="38">
        <v>76</v>
      </c>
      <c r="B78" s="33" t="s">
        <v>324</v>
      </c>
      <c r="C78" s="12" t="s">
        <v>325</v>
      </c>
      <c r="D78" s="22" t="s">
        <v>323</v>
      </c>
      <c r="E78" s="25">
        <v>263.25</v>
      </c>
      <c r="F78" s="26">
        <v>52</v>
      </c>
      <c r="G78" s="50">
        <v>5</v>
      </c>
      <c r="H78" s="107">
        <v>44988</v>
      </c>
      <c r="I78" s="66" t="s">
        <v>35</v>
      </c>
    </row>
    <row r="79" spans="1:9" s="21" customFormat="1" ht="25.35" customHeight="1" x14ac:dyDescent="0.25">
      <c r="A79" s="38">
        <v>77</v>
      </c>
      <c r="B79" s="12" t="s">
        <v>176</v>
      </c>
      <c r="C79" s="12" t="s">
        <v>177</v>
      </c>
      <c r="D79" s="22" t="s">
        <v>23</v>
      </c>
      <c r="E79" s="25">
        <v>245.7</v>
      </c>
      <c r="F79" s="26">
        <v>46</v>
      </c>
      <c r="G79" s="20">
        <v>2</v>
      </c>
      <c r="H79" s="107">
        <v>44974</v>
      </c>
      <c r="I79" s="66" t="s">
        <v>35</v>
      </c>
    </row>
    <row r="80" spans="1:9" s="21" customFormat="1" ht="25.35" customHeight="1" x14ac:dyDescent="0.25">
      <c r="A80" s="38">
        <v>78</v>
      </c>
      <c r="B80" s="12" t="s">
        <v>336</v>
      </c>
      <c r="C80" s="19" t="s">
        <v>335</v>
      </c>
      <c r="D80" s="22" t="s">
        <v>63</v>
      </c>
      <c r="E80" s="25">
        <v>226.8</v>
      </c>
      <c r="F80" s="26">
        <v>40</v>
      </c>
      <c r="G80" s="50">
        <v>1</v>
      </c>
      <c r="H80" s="108">
        <v>44393</v>
      </c>
      <c r="I80" s="66" t="s">
        <v>105</v>
      </c>
    </row>
    <row r="81" spans="1:9" s="21" customFormat="1" ht="25.35" customHeight="1" x14ac:dyDescent="0.25">
      <c r="A81" s="38">
        <v>79</v>
      </c>
      <c r="B81" s="35" t="s">
        <v>191</v>
      </c>
      <c r="C81" s="35" t="s">
        <v>191</v>
      </c>
      <c r="D81" s="22" t="s">
        <v>13</v>
      </c>
      <c r="E81" s="23">
        <v>224.42</v>
      </c>
      <c r="F81" s="24">
        <v>83</v>
      </c>
      <c r="G81" s="36">
        <v>2</v>
      </c>
      <c r="H81" s="107">
        <v>44834</v>
      </c>
      <c r="I81" s="88" t="s">
        <v>38</v>
      </c>
    </row>
    <row r="82" spans="1:9" s="21" customFormat="1" ht="25.35" customHeight="1" x14ac:dyDescent="0.25">
      <c r="A82" s="38">
        <v>80</v>
      </c>
      <c r="B82" s="12" t="s">
        <v>124</v>
      </c>
      <c r="C82" s="19" t="s">
        <v>125</v>
      </c>
      <c r="D82" s="22" t="s">
        <v>54</v>
      </c>
      <c r="E82" s="25">
        <v>209.1</v>
      </c>
      <c r="F82" s="26">
        <v>31</v>
      </c>
      <c r="G82" s="20">
        <v>2</v>
      </c>
      <c r="H82" s="107">
        <v>44602</v>
      </c>
      <c r="I82" s="66" t="s">
        <v>82</v>
      </c>
    </row>
    <row r="83" spans="1:9" s="21" customFormat="1" ht="25.35" customHeight="1" x14ac:dyDescent="0.25">
      <c r="A83" s="38">
        <v>81</v>
      </c>
      <c r="B83" s="33" t="s">
        <v>212</v>
      </c>
      <c r="C83" s="19" t="s">
        <v>213</v>
      </c>
      <c r="D83" s="22" t="s">
        <v>214</v>
      </c>
      <c r="E83" s="25">
        <v>189.95</v>
      </c>
      <c r="F83" s="26">
        <v>41</v>
      </c>
      <c r="G83" s="50">
        <v>2</v>
      </c>
      <c r="H83" s="107">
        <v>44694</v>
      </c>
      <c r="I83" s="66" t="s">
        <v>82</v>
      </c>
    </row>
    <row r="84" spans="1:9" s="21" customFormat="1" ht="25.35" customHeight="1" x14ac:dyDescent="0.25">
      <c r="A84" s="38">
        <v>82</v>
      </c>
      <c r="B84" s="35" t="s">
        <v>94</v>
      </c>
      <c r="C84" s="35" t="s">
        <v>95</v>
      </c>
      <c r="D84" s="22" t="s">
        <v>10</v>
      </c>
      <c r="E84" s="23">
        <v>177.9</v>
      </c>
      <c r="F84" s="24">
        <v>25</v>
      </c>
      <c r="G84" s="36">
        <v>1</v>
      </c>
      <c r="H84" s="107">
        <v>44883</v>
      </c>
      <c r="I84" s="18" t="s">
        <v>11</v>
      </c>
    </row>
    <row r="85" spans="1:9" s="21" customFormat="1" ht="25.35" customHeight="1" x14ac:dyDescent="0.25">
      <c r="A85" s="38">
        <v>83</v>
      </c>
      <c r="B85" s="12" t="s">
        <v>186</v>
      </c>
      <c r="C85" s="19" t="s">
        <v>187</v>
      </c>
      <c r="D85" s="22" t="s">
        <v>188</v>
      </c>
      <c r="E85" s="25">
        <v>177</v>
      </c>
      <c r="F85" s="26">
        <v>40</v>
      </c>
      <c r="G85" s="20">
        <v>5</v>
      </c>
      <c r="H85" s="107">
        <v>44974</v>
      </c>
      <c r="I85" s="66" t="s">
        <v>82</v>
      </c>
    </row>
    <row r="86" spans="1:9" ht="25.35" customHeight="1" x14ac:dyDescent="0.25">
      <c r="A86" s="38">
        <v>84</v>
      </c>
      <c r="B86" s="11" t="s">
        <v>209</v>
      </c>
      <c r="C86" s="11" t="s">
        <v>210</v>
      </c>
      <c r="D86" s="22" t="s">
        <v>188</v>
      </c>
      <c r="E86" s="25">
        <v>170.77</v>
      </c>
      <c r="F86" s="26">
        <v>52</v>
      </c>
      <c r="G86" s="28">
        <v>1</v>
      </c>
      <c r="H86" s="107">
        <v>44855</v>
      </c>
      <c r="I86" s="66" t="s">
        <v>26</v>
      </c>
    </row>
    <row r="87" spans="1:9" s="21" customFormat="1" ht="25.35" customHeight="1" x14ac:dyDescent="0.25">
      <c r="A87" s="38">
        <v>85</v>
      </c>
      <c r="B87" s="14" t="s">
        <v>118</v>
      </c>
      <c r="C87" s="14" t="s">
        <v>118</v>
      </c>
      <c r="D87" s="18" t="s">
        <v>13</v>
      </c>
      <c r="E87" s="29">
        <v>169.8</v>
      </c>
      <c r="F87" s="30">
        <v>30</v>
      </c>
      <c r="G87" s="38">
        <v>2</v>
      </c>
      <c r="H87" s="107">
        <v>44951</v>
      </c>
      <c r="I87" s="18" t="s">
        <v>119</v>
      </c>
    </row>
    <row r="88" spans="1:9" s="21" customFormat="1" ht="25.35" customHeight="1" x14ac:dyDescent="0.25">
      <c r="A88" s="38">
        <v>86</v>
      </c>
      <c r="B88" s="33" t="s">
        <v>283</v>
      </c>
      <c r="C88" s="19" t="s">
        <v>283</v>
      </c>
      <c r="D88" s="22" t="s">
        <v>299</v>
      </c>
      <c r="E88" s="25">
        <v>148.30000000000001</v>
      </c>
      <c r="F88" s="26">
        <v>27</v>
      </c>
      <c r="G88" s="50" t="s">
        <v>277</v>
      </c>
      <c r="H88" s="107">
        <v>45012</v>
      </c>
      <c r="I88" s="66" t="s">
        <v>38</v>
      </c>
    </row>
    <row r="89" spans="1:9" s="21" customFormat="1" ht="25.35" customHeight="1" x14ac:dyDescent="0.25">
      <c r="A89" s="38">
        <v>87</v>
      </c>
      <c r="B89" s="31" t="s">
        <v>259</v>
      </c>
      <c r="C89" s="31" t="s">
        <v>260</v>
      </c>
      <c r="D89" s="22" t="s">
        <v>133</v>
      </c>
      <c r="E89" s="25">
        <v>127.95</v>
      </c>
      <c r="F89" s="26">
        <v>23</v>
      </c>
      <c r="G89" s="50">
        <v>1</v>
      </c>
      <c r="H89" s="107">
        <v>43574</v>
      </c>
      <c r="I89" s="66" t="s">
        <v>38</v>
      </c>
    </row>
    <row r="90" spans="1:9" s="21" customFormat="1" ht="25.35" customHeight="1" x14ac:dyDescent="0.25">
      <c r="A90" s="38">
        <v>88</v>
      </c>
      <c r="B90" s="32" t="s">
        <v>288</v>
      </c>
      <c r="C90" s="19" t="s">
        <v>292</v>
      </c>
      <c r="D90" s="22" t="s">
        <v>63</v>
      </c>
      <c r="E90" s="25">
        <v>126.3</v>
      </c>
      <c r="F90" s="26">
        <v>23</v>
      </c>
      <c r="G90" s="50" t="s">
        <v>277</v>
      </c>
      <c r="H90" s="107">
        <v>45012</v>
      </c>
      <c r="I90" s="66" t="s">
        <v>38</v>
      </c>
    </row>
    <row r="91" spans="1:9" s="21" customFormat="1" ht="25.35" customHeight="1" x14ac:dyDescent="0.25">
      <c r="A91" s="38">
        <v>89</v>
      </c>
      <c r="B91" s="33" t="s">
        <v>289</v>
      </c>
      <c r="C91" s="19" t="s">
        <v>295</v>
      </c>
      <c r="D91" s="22" t="s">
        <v>87</v>
      </c>
      <c r="E91" s="25">
        <v>110.8</v>
      </c>
      <c r="F91" s="26">
        <v>19</v>
      </c>
      <c r="G91" s="50" t="s">
        <v>277</v>
      </c>
      <c r="H91" s="107">
        <v>45012</v>
      </c>
      <c r="I91" s="66" t="s">
        <v>38</v>
      </c>
    </row>
    <row r="92" spans="1:9" s="21" customFormat="1" ht="25.35" customHeight="1" x14ac:dyDescent="0.25">
      <c r="A92" s="38">
        <v>90</v>
      </c>
      <c r="B92" s="31" t="s">
        <v>256</v>
      </c>
      <c r="C92" s="14" t="s">
        <v>257</v>
      </c>
      <c r="D92" s="18" t="s">
        <v>133</v>
      </c>
      <c r="E92" s="15">
        <v>109.35</v>
      </c>
      <c r="F92" s="16">
        <v>19</v>
      </c>
      <c r="G92" s="16">
        <v>1</v>
      </c>
      <c r="H92" s="107">
        <v>44655</v>
      </c>
      <c r="I92" s="66" t="s">
        <v>38</v>
      </c>
    </row>
    <row r="93" spans="1:9" s="21" customFormat="1" ht="25.35" customHeight="1" x14ac:dyDescent="0.25">
      <c r="A93" s="38">
        <v>91</v>
      </c>
      <c r="B93" s="11" t="s">
        <v>153</v>
      </c>
      <c r="C93" s="13" t="s">
        <v>153</v>
      </c>
      <c r="D93" s="18" t="s">
        <v>63</v>
      </c>
      <c r="E93" s="15">
        <v>100</v>
      </c>
      <c r="F93" s="16">
        <v>19</v>
      </c>
      <c r="G93" s="17">
        <v>1</v>
      </c>
      <c r="H93" s="107">
        <v>44974</v>
      </c>
      <c r="I93" s="66" t="s">
        <v>117</v>
      </c>
    </row>
    <row r="94" spans="1:9" s="21" customFormat="1" ht="25.35" customHeight="1" x14ac:dyDescent="0.25">
      <c r="A94" s="38">
        <v>92</v>
      </c>
      <c r="B94" s="31" t="s">
        <v>258</v>
      </c>
      <c r="C94" s="31" t="s">
        <v>353</v>
      </c>
      <c r="D94" s="18" t="s">
        <v>63</v>
      </c>
      <c r="E94" s="15">
        <v>92.5</v>
      </c>
      <c r="F94" s="16">
        <v>17</v>
      </c>
      <c r="G94" s="16">
        <v>1</v>
      </c>
      <c r="H94" s="107">
        <v>43196</v>
      </c>
      <c r="I94" s="66" t="s">
        <v>38</v>
      </c>
    </row>
    <row r="95" spans="1:9" s="21" customFormat="1" ht="25.35" customHeight="1" x14ac:dyDescent="0.25">
      <c r="A95" s="38">
        <v>93</v>
      </c>
      <c r="B95" s="11" t="s">
        <v>338</v>
      </c>
      <c r="C95" s="31" t="s">
        <v>339</v>
      </c>
      <c r="D95" s="18" t="s">
        <v>133</v>
      </c>
      <c r="E95" s="15">
        <v>86.76</v>
      </c>
      <c r="F95" s="16">
        <v>18</v>
      </c>
      <c r="G95" s="16">
        <v>1</v>
      </c>
      <c r="H95" s="107">
        <v>44533</v>
      </c>
      <c r="I95" s="66" t="s">
        <v>105</v>
      </c>
    </row>
    <row r="96" spans="1:9" s="21" customFormat="1" ht="25.35" customHeight="1" x14ac:dyDescent="0.25">
      <c r="A96" s="38">
        <v>94</v>
      </c>
      <c r="B96" s="14" t="s">
        <v>139</v>
      </c>
      <c r="C96" s="14" t="s">
        <v>140</v>
      </c>
      <c r="D96" s="18" t="s">
        <v>141</v>
      </c>
      <c r="E96" s="15">
        <v>78.5</v>
      </c>
      <c r="F96" s="16">
        <v>14</v>
      </c>
      <c r="G96" s="17">
        <v>1</v>
      </c>
      <c r="H96" s="107">
        <v>44932</v>
      </c>
      <c r="I96" s="18" t="s">
        <v>117</v>
      </c>
    </row>
    <row r="97" spans="1:9" s="21" customFormat="1" ht="25.35" customHeight="1" x14ac:dyDescent="0.25">
      <c r="A97" s="38">
        <v>95</v>
      </c>
      <c r="B97" s="31" t="s">
        <v>197</v>
      </c>
      <c r="C97" s="14" t="s">
        <v>198</v>
      </c>
      <c r="D97" s="18" t="s">
        <v>63</v>
      </c>
      <c r="E97" s="15">
        <v>70</v>
      </c>
      <c r="F97" s="16">
        <v>10</v>
      </c>
      <c r="G97" s="16">
        <v>1</v>
      </c>
      <c r="H97" s="107">
        <v>44918</v>
      </c>
      <c r="I97" s="66" t="s">
        <v>82</v>
      </c>
    </row>
    <row r="98" spans="1:9" ht="25.35" customHeight="1" x14ac:dyDescent="0.25">
      <c r="A98" s="38">
        <v>96</v>
      </c>
      <c r="B98" s="14" t="s">
        <v>56</v>
      </c>
      <c r="C98" s="14" t="s">
        <v>56</v>
      </c>
      <c r="D98" s="18" t="s">
        <v>13</v>
      </c>
      <c r="E98" s="29">
        <v>61.6</v>
      </c>
      <c r="F98" s="30">
        <v>8</v>
      </c>
      <c r="G98" s="17">
        <v>1</v>
      </c>
      <c r="H98" s="107">
        <v>44946</v>
      </c>
      <c r="I98" s="69" t="s">
        <v>57</v>
      </c>
    </row>
    <row r="99" spans="1:9" s="21" customFormat="1" ht="25.35" customHeight="1" x14ac:dyDescent="0.25">
      <c r="A99" s="38">
        <v>97</v>
      </c>
      <c r="B99" s="32" t="s">
        <v>252</v>
      </c>
      <c r="C99" s="14" t="s">
        <v>253</v>
      </c>
      <c r="D99" s="18" t="s">
        <v>133</v>
      </c>
      <c r="E99" s="15">
        <v>58.15</v>
      </c>
      <c r="F99" s="16">
        <v>11</v>
      </c>
      <c r="G99" s="16">
        <v>1</v>
      </c>
      <c r="H99" s="107">
        <v>44655</v>
      </c>
      <c r="I99" s="66" t="s">
        <v>38</v>
      </c>
    </row>
    <row r="100" spans="1:9" s="21" customFormat="1" ht="25.35" customHeight="1" x14ac:dyDescent="0.25">
      <c r="A100" s="38">
        <v>98</v>
      </c>
      <c r="B100" s="31" t="s">
        <v>290</v>
      </c>
      <c r="C100" s="14" t="s">
        <v>296</v>
      </c>
      <c r="D100" s="18" t="s">
        <v>300</v>
      </c>
      <c r="E100" s="15">
        <v>57.1</v>
      </c>
      <c r="F100" s="16">
        <v>14</v>
      </c>
      <c r="G100" s="16" t="s">
        <v>277</v>
      </c>
      <c r="H100" s="107">
        <v>45012</v>
      </c>
      <c r="I100" s="66" t="s">
        <v>38</v>
      </c>
    </row>
    <row r="101" spans="1:9" s="21" customFormat="1" ht="25.35" customHeight="1" x14ac:dyDescent="0.25">
      <c r="A101" s="38">
        <v>99</v>
      </c>
      <c r="B101" s="11" t="s">
        <v>330</v>
      </c>
      <c r="C101" s="11" t="s">
        <v>330</v>
      </c>
      <c r="D101" s="18" t="s">
        <v>13</v>
      </c>
      <c r="E101" s="15">
        <v>53.41</v>
      </c>
      <c r="F101" s="16">
        <v>7</v>
      </c>
      <c r="G101" s="16">
        <v>1</v>
      </c>
      <c r="H101" s="107">
        <v>44869</v>
      </c>
      <c r="I101" s="66" t="s">
        <v>26</v>
      </c>
    </row>
    <row r="102" spans="1:9" s="21" customFormat="1" ht="25.35" customHeight="1" x14ac:dyDescent="0.25">
      <c r="A102" s="38">
        <v>100</v>
      </c>
      <c r="B102" s="31" t="s">
        <v>291</v>
      </c>
      <c r="C102" s="14" t="s">
        <v>297</v>
      </c>
      <c r="D102" s="18" t="s">
        <v>63</v>
      </c>
      <c r="E102" s="15">
        <v>51.7</v>
      </c>
      <c r="F102" s="16">
        <v>8</v>
      </c>
      <c r="G102" s="16" t="s">
        <v>277</v>
      </c>
      <c r="H102" s="107">
        <v>45012</v>
      </c>
      <c r="I102" s="66" t="s">
        <v>38</v>
      </c>
    </row>
    <row r="103" spans="1:9" s="21" customFormat="1" ht="25.35" customHeight="1" x14ac:dyDescent="0.25">
      <c r="A103" s="38">
        <v>101</v>
      </c>
      <c r="B103" s="11" t="s">
        <v>345</v>
      </c>
      <c r="C103" s="11" t="s">
        <v>346</v>
      </c>
      <c r="D103" s="18" t="s">
        <v>347</v>
      </c>
      <c r="E103" s="29">
        <v>47.76</v>
      </c>
      <c r="F103" s="30">
        <v>24</v>
      </c>
      <c r="G103" s="38">
        <v>1</v>
      </c>
      <c r="H103" s="107">
        <v>44799</v>
      </c>
      <c r="I103" s="18" t="s">
        <v>82</v>
      </c>
    </row>
    <row r="104" spans="1:9" ht="25.35" customHeight="1" x14ac:dyDescent="0.25">
      <c r="A104" s="38">
        <v>102</v>
      </c>
      <c r="B104" s="37" t="s">
        <v>194</v>
      </c>
      <c r="C104" s="37" t="s">
        <v>195</v>
      </c>
      <c r="D104" s="18" t="s">
        <v>196</v>
      </c>
      <c r="E104" s="29">
        <v>35.82</v>
      </c>
      <c r="F104" s="30">
        <v>18</v>
      </c>
      <c r="G104" s="38">
        <v>1</v>
      </c>
      <c r="H104" s="107">
        <v>44827</v>
      </c>
      <c r="I104" s="18" t="s">
        <v>82</v>
      </c>
    </row>
    <row r="105" spans="1:9" ht="25.35" customHeight="1" x14ac:dyDescent="0.25">
      <c r="A105" s="38">
        <v>103</v>
      </c>
      <c r="B105" s="11" t="s">
        <v>221</v>
      </c>
      <c r="C105" s="11" t="s">
        <v>221</v>
      </c>
      <c r="D105" s="18" t="s">
        <v>331</v>
      </c>
      <c r="E105" s="15">
        <v>34</v>
      </c>
      <c r="F105" s="16">
        <v>17</v>
      </c>
      <c r="G105" s="16">
        <v>1</v>
      </c>
      <c r="H105" s="107">
        <v>43385</v>
      </c>
      <c r="I105" s="66" t="s">
        <v>26</v>
      </c>
    </row>
    <row r="106" spans="1:9" s="21" customFormat="1" ht="25.35" customHeight="1" x14ac:dyDescent="0.25">
      <c r="A106" s="38">
        <v>104</v>
      </c>
      <c r="B106" s="14" t="s">
        <v>100</v>
      </c>
      <c r="C106" s="14" t="s">
        <v>101</v>
      </c>
      <c r="D106" s="18" t="s">
        <v>10</v>
      </c>
      <c r="E106" s="29">
        <v>20.94</v>
      </c>
      <c r="F106" s="30">
        <v>6</v>
      </c>
      <c r="G106" s="17">
        <v>1</v>
      </c>
      <c r="H106" s="107">
        <v>44890</v>
      </c>
      <c r="I106" s="18" t="s">
        <v>11</v>
      </c>
    </row>
    <row r="107" spans="1:9" s="21" customFormat="1" ht="25.35" customHeight="1" x14ac:dyDescent="0.25">
      <c r="A107" s="38">
        <v>105</v>
      </c>
      <c r="B107" s="53" t="s">
        <v>348</v>
      </c>
      <c r="C107" s="12" t="s">
        <v>349</v>
      </c>
      <c r="D107" s="22" t="s">
        <v>63</v>
      </c>
      <c r="E107" s="54">
        <v>17.91</v>
      </c>
      <c r="F107" s="55">
        <v>9</v>
      </c>
      <c r="G107" s="36">
        <v>1</v>
      </c>
      <c r="H107" s="109">
        <v>43707</v>
      </c>
      <c r="I107" s="22" t="s">
        <v>82</v>
      </c>
    </row>
    <row r="108" spans="1:9" ht="25.9" customHeight="1" thickBot="1" x14ac:dyDescent="0.3">
      <c r="A108" s="45"/>
      <c r="B108" s="42"/>
      <c r="C108" s="42"/>
      <c r="D108" s="43"/>
      <c r="E108" s="98"/>
      <c r="F108" s="99"/>
      <c r="G108" s="44"/>
      <c r="H108" s="110"/>
      <c r="I108" s="41"/>
    </row>
    <row r="109" spans="1:9" ht="25.9" customHeight="1" thickBot="1" x14ac:dyDescent="0.3">
      <c r="A109" s="45"/>
      <c r="B109" s="42"/>
      <c r="C109" s="42"/>
      <c r="D109" s="43"/>
      <c r="E109" s="93">
        <f>SUM(E3:E107)</f>
        <v>1461696.53</v>
      </c>
      <c r="F109" s="94">
        <f>SUM(F3:F108)</f>
        <v>232630</v>
      </c>
      <c r="G109" s="45"/>
      <c r="H109" s="110"/>
      <c r="I109" s="41"/>
    </row>
    <row r="110" spans="1:9" ht="25.9" customHeight="1" x14ac:dyDescent="0.25"/>
    <row r="111" spans="1:9" ht="25.9" hidden="1" customHeight="1" x14ac:dyDescent="0.25"/>
    <row r="112" spans="1:9" ht="25.9" hidden="1" customHeight="1" x14ac:dyDescent="0.25"/>
    <row r="113" ht="25.9" hidden="1" customHeight="1" x14ac:dyDescent="0.25"/>
  </sheetData>
  <sortState xmlns:xlrd2="http://schemas.microsoft.com/office/spreadsheetml/2017/richdata2" ref="A27:I107">
    <sortCondition descending="1" ref="E27:E107"/>
  </sortState>
  <mergeCells count="1">
    <mergeCell ref="A1:I1"/>
  </mergeCells>
  <phoneticPr fontId="1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F93B6-A03E-4D4D-AB59-8E78858510DF}">
  <dimension ref="A1:I112"/>
  <sheetViews>
    <sheetView topLeftCell="A98" zoomScale="75" zoomScaleNormal="75" workbookViewId="0">
      <selection activeCell="E84" sqref="E84:F84"/>
    </sheetView>
  </sheetViews>
  <sheetFormatPr defaultColWidth="0" defaultRowHeight="15" zeroHeight="1" x14ac:dyDescent="0.25"/>
  <cols>
    <col min="1" max="1" width="5.7109375" style="168" customWidth="1"/>
    <col min="2" max="2" width="30.7109375" style="21" customWidth="1"/>
    <col min="3" max="3" width="30.7109375" style="169" customWidth="1"/>
    <col min="4" max="4" width="20.7109375" style="136" customWidth="1"/>
    <col min="5" max="5" width="20.7109375" style="170" customWidth="1"/>
    <col min="6" max="6" width="20.7109375" style="171" customWidth="1"/>
    <col min="7" max="7" width="20.7109375" style="168" customWidth="1"/>
    <col min="8" max="8" width="20.7109375" style="172" customWidth="1"/>
    <col min="9" max="9" width="30.7109375" style="21" customWidth="1"/>
    <col min="10" max="16384" width="8.85546875" style="21" hidden="1"/>
  </cols>
  <sheetData>
    <row r="1" spans="1:9" s="164" customFormat="1" ht="50.1" customHeight="1" x14ac:dyDescent="0.25">
      <c r="A1" s="288" t="s">
        <v>654</v>
      </c>
      <c r="B1" s="289"/>
      <c r="C1" s="289"/>
      <c r="D1" s="289"/>
      <c r="E1" s="289"/>
      <c r="F1" s="289"/>
      <c r="G1" s="289"/>
      <c r="H1" s="289"/>
      <c r="I1" s="289"/>
    </row>
    <row r="2" spans="1:9" ht="30" customHeight="1" x14ac:dyDescent="0.25">
      <c r="A2" s="131" t="s">
        <v>648</v>
      </c>
      <c r="B2" s="132" t="s">
        <v>0</v>
      </c>
      <c r="C2" s="133" t="s">
        <v>1</v>
      </c>
      <c r="D2" s="132" t="s">
        <v>2</v>
      </c>
      <c r="E2" s="134" t="s">
        <v>3</v>
      </c>
      <c r="F2" s="135" t="s">
        <v>4</v>
      </c>
      <c r="G2" s="142" t="s">
        <v>5</v>
      </c>
      <c r="H2" s="143" t="s">
        <v>6</v>
      </c>
      <c r="I2" s="132" t="s">
        <v>7</v>
      </c>
    </row>
    <row r="3" spans="1:9" ht="25.35" customHeight="1" x14ac:dyDescent="0.25">
      <c r="A3" s="38">
        <v>1</v>
      </c>
      <c r="B3" s="31" t="s">
        <v>436</v>
      </c>
      <c r="C3" s="31" t="s">
        <v>437</v>
      </c>
      <c r="D3" s="18" t="s">
        <v>438</v>
      </c>
      <c r="E3" s="29">
        <v>421870.51</v>
      </c>
      <c r="F3" s="30">
        <v>76092</v>
      </c>
      <c r="G3" s="38">
        <v>34</v>
      </c>
      <c r="H3" s="137">
        <v>45023</v>
      </c>
      <c r="I3" s="66" t="s">
        <v>18</v>
      </c>
    </row>
    <row r="4" spans="1:9" ht="25.35" customHeight="1" x14ac:dyDescent="0.25">
      <c r="A4" s="38">
        <v>2</v>
      </c>
      <c r="B4" s="14" t="s">
        <v>301</v>
      </c>
      <c r="C4" s="14" t="s">
        <v>302</v>
      </c>
      <c r="D4" s="18" t="s">
        <v>10</v>
      </c>
      <c r="E4" s="15">
        <v>153361.60999999999</v>
      </c>
      <c r="F4" s="16">
        <v>20204</v>
      </c>
      <c r="G4" s="16">
        <v>13</v>
      </c>
      <c r="H4" s="139">
        <v>45009</v>
      </c>
      <c r="I4" s="66" t="s">
        <v>26</v>
      </c>
    </row>
    <row r="5" spans="1:9" ht="25.35" customHeight="1" x14ac:dyDescent="0.25">
      <c r="A5" s="38">
        <v>3</v>
      </c>
      <c r="B5" s="31" t="s">
        <v>462</v>
      </c>
      <c r="C5" s="31" t="s">
        <v>462</v>
      </c>
      <c r="D5" s="18" t="s">
        <v>13</v>
      </c>
      <c r="E5" s="29">
        <v>145560.45000000001</v>
      </c>
      <c r="F5" s="30">
        <v>28761</v>
      </c>
      <c r="G5" s="38">
        <v>16</v>
      </c>
      <c r="H5" s="165">
        <v>45037</v>
      </c>
      <c r="I5" s="67" t="s">
        <v>463</v>
      </c>
    </row>
    <row r="6" spans="1:9" ht="25.35" customHeight="1" x14ac:dyDescent="0.25">
      <c r="A6" s="38">
        <v>4</v>
      </c>
      <c r="B6" s="31" t="s">
        <v>386</v>
      </c>
      <c r="C6" s="31" t="s">
        <v>387</v>
      </c>
      <c r="D6" s="166" t="s">
        <v>10</v>
      </c>
      <c r="E6" s="29">
        <v>122296.46</v>
      </c>
      <c r="F6" s="30">
        <v>17659</v>
      </c>
      <c r="G6" s="166">
        <v>14</v>
      </c>
      <c r="H6" s="165">
        <v>45023</v>
      </c>
      <c r="I6" s="67" t="s">
        <v>46</v>
      </c>
    </row>
    <row r="7" spans="1:9" ht="25.35" customHeight="1" x14ac:dyDescent="0.25">
      <c r="A7" s="38">
        <v>5</v>
      </c>
      <c r="B7" s="31" t="s">
        <v>315</v>
      </c>
      <c r="C7" s="14" t="s">
        <v>314</v>
      </c>
      <c r="D7" s="18" t="s">
        <v>316</v>
      </c>
      <c r="E7" s="15">
        <v>58119.05</v>
      </c>
      <c r="F7" s="16">
        <v>8785</v>
      </c>
      <c r="G7" s="16">
        <v>15</v>
      </c>
      <c r="H7" s="140">
        <v>45016</v>
      </c>
      <c r="I7" s="67" t="s">
        <v>741</v>
      </c>
    </row>
    <row r="8" spans="1:9" ht="25.35" customHeight="1" x14ac:dyDescent="0.25">
      <c r="A8" s="38">
        <v>6</v>
      </c>
      <c r="B8" s="31" t="s">
        <v>389</v>
      </c>
      <c r="C8" s="31" t="s">
        <v>390</v>
      </c>
      <c r="D8" s="166" t="s">
        <v>391</v>
      </c>
      <c r="E8" s="29">
        <v>49960.69</v>
      </c>
      <c r="F8" s="30">
        <v>7114</v>
      </c>
      <c r="G8" s="166">
        <v>14</v>
      </c>
      <c r="H8" s="165">
        <v>45037</v>
      </c>
      <c r="I8" s="67" t="s">
        <v>745</v>
      </c>
    </row>
    <row r="9" spans="1:9" ht="25.35" customHeight="1" x14ac:dyDescent="0.25">
      <c r="A9" s="38">
        <v>7</v>
      </c>
      <c r="B9" s="31" t="s">
        <v>449</v>
      </c>
      <c r="C9" s="31" t="s">
        <v>449</v>
      </c>
      <c r="D9" s="18" t="s">
        <v>450</v>
      </c>
      <c r="E9" s="29">
        <v>47437</v>
      </c>
      <c r="F9" s="30">
        <v>7132</v>
      </c>
      <c r="G9" s="38">
        <v>17</v>
      </c>
      <c r="H9" s="165">
        <v>45030</v>
      </c>
      <c r="I9" s="67" t="s">
        <v>55</v>
      </c>
    </row>
    <row r="10" spans="1:9" ht="25.35" customHeight="1" x14ac:dyDescent="0.25">
      <c r="A10" s="38">
        <v>8</v>
      </c>
      <c r="B10" s="31" t="s">
        <v>393</v>
      </c>
      <c r="C10" s="31" t="s">
        <v>393</v>
      </c>
      <c r="D10" s="166" t="s">
        <v>10</v>
      </c>
      <c r="E10" s="29">
        <v>47269.96</v>
      </c>
      <c r="F10" s="30">
        <v>7571</v>
      </c>
      <c r="G10" s="166">
        <v>16</v>
      </c>
      <c r="H10" s="165">
        <v>45030</v>
      </c>
      <c r="I10" s="67" t="s">
        <v>24</v>
      </c>
    </row>
    <row r="11" spans="1:9" ht="25.35" customHeight="1" x14ac:dyDescent="0.25">
      <c r="A11" s="38">
        <v>9</v>
      </c>
      <c r="B11" s="14" t="s">
        <v>343</v>
      </c>
      <c r="C11" s="14" t="s">
        <v>344</v>
      </c>
      <c r="D11" s="18" t="s">
        <v>54</v>
      </c>
      <c r="E11" s="29">
        <v>37325.81</v>
      </c>
      <c r="F11" s="30">
        <v>7597</v>
      </c>
      <c r="G11" s="38">
        <v>15</v>
      </c>
      <c r="H11" s="140">
        <v>45016</v>
      </c>
      <c r="I11" s="64" t="s">
        <v>342</v>
      </c>
    </row>
    <row r="12" spans="1:9" ht="25.35" customHeight="1" x14ac:dyDescent="0.25">
      <c r="A12" s="38">
        <v>10</v>
      </c>
      <c r="B12" s="14" t="s">
        <v>359</v>
      </c>
      <c r="C12" s="14" t="s">
        <v>358</v>
      </c>
      <c r="D12" s="18" t="s">
        <v>10</v>
      </c>
      <c r="E12" s="29">
        <v>33305.56</v>
      </c>
      <c r="F12" s="30">
        <v>5079</v>
      </c>
      <c r="G12" s="38">
        <v>17</v>
      </c>
      <c r="H12" s="140">
        <v>45023</v>
      </c>
      <c r="I12" s="64" t="s">
        <v>32</v>
      </c>
    </row>
    <row r="13" spans="1:9" ht="25.35" customHeight="1" x14ac:dyDescent="0.25">
      <c r="A13" s="38">
        <v>11</v>
      </c>
      <c r="B13" s="31" t="s">
        <v>394</v>
      </c>
      <c r="C13" s="31" t="s">
        <v>394</v>
      </c>
      <c r="D13" s="18" t="s">
        <v>133</v>
      </c>
      <c r="E13" s="29">
        <v>31602.52</v>
      </c>
      <c r="F13" s="30">
        <v>4940</v>
      </c>
      <c r="G13" s="38">
        <v>12</v>
      </c>
      <c r="H13" s="165">
        <v>45030</v>
      </c>
      <c r="I13" s="67" t="s">
        <v>46</v>
      </c>
    </row>
    <row r="14" spans="1:9" ht="25.35" customHeight="1" x14ac:dyDescent="0.25">
      <c r="A14" s="38">
        <v>12</v>
      </c>
      <c r="B14" s="14" t="s">
        <v>464</v>
      </c>
      <c r="C14" s="14" t="s">
        <v>270</v>
      </c>
      <c r="D14" s="18" t="s">
        <v>271</v>
      </c>
      <c r="E14" s="15">
        <v>29926.680000000008</v>
      </c>
      <c r="F14" s="16">
        <v>4635</v>
      </c>
      <c r="G14" s="16">
        <v>16</v>
      </c>
      <c r="H14" s="140">
        <v>45012</v>
      </c>
      <c r="I14" s="67" t="s">
        <v>38</v>
      </c>
    </row>
    <row r="15" spans="1:9" ht="25.35" customHeight="1" x14ac:dyDescent="0.25">
      <c r="A15" s="38">
        <v>13</v>
      </c>
      <c r="B15" s="14" t="s">
        <v>329</v>
      </c>
      <c r="C15" s="14">
        <v>65</v>
      </c>
      <c r="D15" s="18" t="s">
        <v>10</v>
      </c>
      <c r="E15" s="15">
        <v>28012.7</v>
      </c>
      <c r="F15" s="16">
        <v>4269</v>
      </c>
      <c r="G15" s="16">
        <v>13</v>
      </c>
      <c r="H15" s="140">
        <v>45016</v>
      </c>
      <c r="I15" s="67" t="s">
        <v>46</v>
      </c>
    </row>
    <row r="16" spans="1:9" ht="25.35" customHeight="1" x14ac:dyDescent="0.25">
      <c r="A16" s="38">
        <v>14</v>
      </c>
      <c r="B16" s="14" t="s">
        <v>21</v>
      </c>
      <c r="C16" s="14" t="s">
        <v>22</v>
      </c>
      <c r="D16" s="18" t="s">
        <v>23</v>
      </c>
      <c r="E16" s="15">
        <v>22702.6</v>
      </c>
      <c r="F16" s="16">
        <v>4460</v>
      </c>
      <c r="G16" s="17">
        <v>10</v>
      </c>
      <c r="H16" s="140">
        <v>44960</v>
      </c>
      <c r="I16" s="67" t="s">
        <v>24</v>
      </c>
    </row>
    <row r="17" spans="1:9" ht="25.35" customHeight="1" x14ac:dyDescent="0.25">
      <c r="A17" s="38">
        <v>15</v>
      </c>
      <c r="B17" s="31" t="s">
        <v>396</v>
      </c>
      <c r="C17" s="31" t="s">
        <v>395</v>
      </c>
      <c r="D17" s="18" t="s">
        <v>397</v>
      </c>
      <c r="E17" s="29">
        <v>21627.07</v>
      </c>
      <c r="F17" s="30">
        <v>2724</v>
      </c>
      <c r="G17" s="38">
        <v>15</v>
      </c>
      <c r="H17" s="165">
        <v>45044</v>
      </c>
      <c r="I17" s="67" t="s">
        <v>26</v>
      </c>
    </row>
    <row r="18" spans="1:9" ht="25.35" customHeight="1" x14ac:dyDescent="0.25">
      <c r="A18" s="38">
        <v>16</v>
      </c>
      <c r="B18" s="27" t="s">
        <v>350</v>
      </c>
      <c r="C18" s="27" t="s">
        <v>350</v>
      </c>
      <c r="D18" s="18" t="s">
        <v>13</v>
      </c>
      <c r="E18" s="15">
        <v>19422.61</v>
      </c>
      <c r="F18" s="16">
        <v>2896</v>
      </c>
      <c r="G18" s="16">
        <v>8</v>
      </c>
      <c r="H18" s="140">
        <v>44988</v>
      </c>
      <c r="I18" s="67" t="s">
        <v>351</v>
      </c>
    </row>
    <row r="19" spans="1:9" ht="25.35" customHeight="1" x14ac:dyDescent="0.25">
      <c r="A19" s="38">
        <v>17</v>
      </c>
      <c r="B19" s="31" t="s">
        <v>263</v>
      </c>
      <c r="C19" s="31" t="s">
        <v>267</v>
      </c>
      <c r="D19" s="18" t="s">
        <v>269</v>
      </c>
      <c r="E19" s="15">
        <v>18947.130000000005</v>
      </c>
      <c r="F19" s="16">
        <v>3028</v>
      </c>
      <c r="G19" s="16">
        <v>19</v>
      </c>
      <c r="H19" s="140">
        <v>45012</v>
      </c>
      <c r="I19" s="67" t="s">
        <v>38</v>
      </c>
    </row>
    <row r="20" spans="1:9" ht="25.35" customHeight="1" x14ac:dyDescent="0.25">
      <c r="A20" s="38">
        <v>18</v>
      </c>
      <c r="B20" s="27" t="s">
        <v>90</v>
      </c>
      <c r="C20" s="14" t="s">
        <v>91</v>
      </c>
      <c r="D20" s="18" t="s">
        <v>10</v>
      </c>
      <c r="E20" s="15">
        <v>17859.669999999998</v>
      </c>
      <c r="F20" s="16">
        <v>2657</v>
      </c>
      <c r="G20" s="17">
        <v>11</v>
      </c>
      <c r="H20" s="140">
        <v>44981</v>
      </c>
      <c r="I20" s="67" t="s">
        <v>35</v>
      </c>
    </row>
    <row r="21" spans="1:9" ht="25.35" customHeight="1" x14ac:dyDescent="0.25">
      <c r="A21" s="38">
        <v>19</v>
      </c>
      <c r="B21" s="31" t="s">
        <v>305</v>
      </c>
      <c r="C21" s="14" t="s">
        <v>306</v>
      </c>
      <c r="D21" s="18" t="s">
        <v>63</v>
      </c>
      <c r="E21" s="15">
        <v>17717.919999999998</v>
      </c>
      <c r="F21" s="16">
        <v>3367</v>
      </c>
      <c r="G21" s="16">
        <v>11</v>
      </c>
      <c r="H21" s="140">
        <v>45002</v>
      </c>
      <c r="I21" s="67" t="s">
        <v>26</v>
      </c>
    </row>
    <row r="22" spans="1:9" ht="25.35" customHeight="1" x14ac:dyDescent="0.25">
      <c r="A22" s="38">
        <v>20</v>
      </c>
      <c r="B22" s="14" t="s">
        <v>15</v>
      </c>
      <c r="C22" s="14" t="s">
        <v>16</v>
      </c>
      <c r="D22" s="18" t="s">
        <v>17</v>
      </c>
      <c r="E22" s="15">
        <v>17404.580000000002</v>
      </c>
      <c r="F22" s="16">
        <v>3323</v>
      </c>
      <c r="G22" s="17">
        <v>8</v>
      </c>
      <c r="H22" s="140">
        <v>44916</v>
      </c>
      <c r="I22" s="64" t="s">
        <v>18</v>
      </c>
    </row>
    <row r="23" spans="1:9" ht="25.35" customHeight="1" x14ac:dyDescent="0.25">
      <c r="A23" s="38">
        <v>21</v>
      </c>
      <c r="B23" s="14" t="s">
        <v>365</v>
      </c>
      <c r="C23" s="14" t="s">
        <v>364</v>
      </c>
      <c r="D23" s="18" t="s">
        <v>63</v>
      </c>
      <c r="E23" s="29">
        <v>14078.06</v>
      </c>
      <c r="F23" s="30">
        <v>2638</v>
      </c>
      <c r="G23" s="38">
        <v>19</v>
      </c>
      <c r="H23" s="140">
        <v>45045</v>
      </c>
      <c r="I23" s="64" t="s">
        <v>32</v>
      </c>
    </row>
    <row r="24" spans="1:9" ht="25.35" customHeight="1" x14ac:dyDescent="0.25">
      <c r="A24" s="38">
        <v>22</v>
      </c>
      <c r="B24" s="31" t="s">
        <v>439</v>
      </c>
      <c r="C24" s="31" t="s">
        <v>440</v>
      </c>
      <c r="D24" s="18" t="s">
        <v>10</v>
      </c>
      <c r="E24" s="29">
        <v>12600.27</v>
      </c>
      <c r="F24" s="30">
        <v>1903</v>
      </c>
      <c r="G24" s="38">
        <v>1</v>
      </c>
      <c r="H24" s="165" t="s">
        <v>138</v>
      </c>
      <c r="I24" s="64" t="s">
        <v>18</v>
      </c>
    </row>
    <row r="25" spans="1:9" ht="25.35" customHeight="1" x14ac:dyDescent="0.25">
      <c r="A25" s="38">
        <v>23</v>
      </c>
      <c r="B25" s="31" t="s">
        <v>441</v>
      </c>
      <c r="C25" s="31" t="s">
        <v>442</v>
      </c>
      <c r="D25" s="18" t="s">
        <v>10</v>
      </c>
      <c r="E25" s="29">
        <v>12318.18</v>
      </c>
      <c r="F25" s="30">
        <v>1867</v>
      </c>
      <c r="G25" s="38">
        <v>15</v>
      </c>
      <c r="H25" s="165">
        <v>45030</v>
      </c>
      <c r="I25" s="64" t="s">
        <v>18</v>
      </c>
    </row>
    <row r="26" spans="1:9" ht="25.35" customHeight="1" x14ac:dyDescent="0.25">
      <c r="A26" s="38">
        <v>24</v>
      </c>
      <c r="B26" s="14" t="s">
        <v>312</v>
      </c>
      <c r="C26" s="14" t="s">
        <v>313</v>
      </c>
      <c r="D26" s="18" t="s">
        <v>10</v>
      </c>
      <c r="E26" s="15">
        <v>12178.78</v>
      </c>
      <c r="F26" s="16">
        <v>1718</v>
      </c>
      <c r="G26" s="16">
        <v>7</v>
      </c>
      <c r="H26" s="140">
        <v>44995</v>
      </c>
      <c r="I26" s="67" t="s">
        <v>741</v>
      </c>
    </row>
    <row r="27" spans="1:9" ht="25.35" customHeight="1" x14ac:dyDescent="0.25">
      <c r="A27" s="38">
        <v>25</v>
      </c>
      <c r="B27" s="31" t="s">
        <v>444</v>
      </c>
      <c r="C27" s="31" t="s">
        <v>443</v>
      </c>
      <c r="D27" s="18" t="s">
        <v>63</v>
      </c>
      <c r="E27" s="29">
        <v>7845.35</v>
      </c>
      <c r="F27" s="30">
        <v>1284</v>
      </c>
      <c r="G27" s="38">
        <v>16</v>
      </c>
      <c r="H27" s="165">
        <v>45030</v>
      </c>
      <c r="I27" s="67" t="s">
        <v>35</v>
      </c>
    </row>
    <row r="28" spans="1:9" ht="25.35" customHeight="1" x14ac:dyDescent="0.25">
      <c r="A28" s="38">
        <v>26</v>
      </c>
      <c r="B28" s="31" t="s">
        <v>455</v>
      </c>
      <c r="C28" s="31" t="s">
        <v>455</v>
      </c>
      <c r="D28" s="18" t="s">
        <v>400</v>
      </c>
      <c r="E28" s="29">
        <v>7708.89</v>
      </c>
      <c r="F28" s="30">
        <v>1265</v>
      </c>
      <c r="G28" s="38">
        <v>10</v>
      </c>
      <c r="H28" s="165">
        <v>45030</v>
      </c>
      <c r="I28" s="67" t="s">
        <v>456</v>
      </c>
    </row>
    <row r="29" spans="1:9" ht="25.35" customHeight="1" x14ac:dyDescent="0.25">
      <c r="A29" s="38">
        <v>27</v>
      </c>
      <c r="B29" s="27" t="s">
        <v>25</v>
      </c>
      <c r="C29" s="27" t="s">
        <v>25</v>
      </c>
      <c r="D29" s="18" t="s">
        <v>13</v>
      </c>
      <c r="E29" s="15">
        <v>6778.93</v>
      </c>
      <c r="F29" s="16">
        <v>1161</v>
      </c>
      <c r="G29" s="17">
        <v>11</v>
      </c>
      <c r="H29" s="140">
        <v>44974</v>
      </c>
      <c r="I29" s="67" t="s">
        <v>26</v>
      </c>
    </row>
    <row r="30" spans="1:9" ht="25.35" customHeight="1" x14ac:dyDescent="0.25">
      <c r="A30" s="38">
        <v>28</v>
      </c>
      <c r="B30" s="14" t="s">
        <v>360</v>
      </c>
      <c r="C30" s="14" t="s">
        <v>361</v>
      </c>
      <c r="D30" s="18" t="s">
        <v>10</v>
      </c>
      <c r="E30" s="29">
        <v>6635.22</v>
      </c>
      <c r="F30" s="30">
        <v>1091</v>
      </c>
      <c r="G30" s="38">
        <v>13</v>
      </c>
      <c r="H30" s="140">
        <v>45037</v>
      </c>
      <c r="I30" s="64" t="s">
        <v>32</v>
      </c>
    </row>
    <row r="31" spans="1:9" ht="25.35" customHeight="1" x14ac:dyDescent="0.25">
      <c r="A31" s="38">
        <v>29</v>
      </c>
      <c r="B31" s="31" t="s">
        <v>261</v>
      </c>
      <c r="C31" s="31" t="s">
        <v>266</v>
      </c>
      <c r="D31" s="18" t="s">
        <v>278</v>
      </c>
      <c r="E31" s="15">
        <v>6448.71</v>
      </c>
      <c r="F31" s="16">
        <v>1004</v>
      </c>
      <c r="G31" s="16">
        <v>12</v>
      </c>
      <c r="H31" s="140">
        <v>45012</v>
      </c>
      <c r="I31" s="67" t="s">
        <v>38</v>
      </c>
    </row>
    <row r="32" spans="1:9" ht="25.35" customHeight="1" x14ac:dyDescent="0.25">
      <c r="A32" s="38">
        <v>30</v>
      </c>
      <c r="B32" s="31" t="s">
        <v>452</v>
      </c>
      <c r="C32" s="31" t="s">
        <v>451</v>
      </c>
      <c r="D32" s="18" t="s">
        <v>63</v>
      </c>
      <c r="E32" s="29">
        <v>6126.9400000000005</v>
      </c>
      <c r="F32" s="30">
        <v>1125</v>
      </c>
      <c r="G32" s="38">
        <v>11</v>
      </c>
      <c r="H32" s="165">
        <v>45023</v>
      </c>
      <c r="I32" s="67" t="s">
        <v>105</v>
      </c>
    </row>
    <row r="33" spans="1:9" ht="25.35" customHeight="1" x14ac:dyDescent="0.25">
      <c r="A33" s="38">
        <v>31</v>
      </c>
      <c r="B33" s="32" t="s">
        <v>264</v>
      </c>
      <c r="C33" s="32" t="s">
        <v>268</v>
      </c>
      <c r="D33" s="18" t="s">
        <v>279</v>
      </c>
      <c r="E33" s="15">
        <v>5598.4900000000007</v>
      </c>
      <c r="F33" s="16">
        <v>897</v>
      </c>
      <c r="G33" s="16">
        <v>10</v>
      </c>
      <c r="H33" s="140">
        <v>45012</v>
      </c>
      <c r="I33" s="67" t="s">
        <v>38</v>
      </c>
    </row>
    <row r="34" spans="1:9" ht="25.35" customHeight="1" x14ac:dyDescent="0.25">
      <c r="A34" s="38">
        <v>32</v>
      </c>
      <c r="B34" s="31" t="s">
        <v>272</v>
      </c>
      <c r="C34" s="31" t="s">
        <v>272</v>
      </c>
      <c r="D34" s="18" t="s">
        <v>275</v>
      </c>
      <c r="E34" s="15">
        <v>5445.9400000000014</v>
      </c>
      <c r="F34" s="16">
        <v>989</v>
      </c>
      <c r="G34" s="16">
        <v>23</v>
      </c>
      <c r="H34" s="140">
        <v>45012</v>
      </c>
      <c r="I34" s="67" t="s">
        <v>38</v>
      </c>
    </row>
    <row r="35" spans="1:9" ht="25.35" customHeight="1" x14ac:dyDescent="0.25">
      <c r="A35" s="38">
        <v>33</v>
      </c>
      <c r="B35" s="14" t="s">
        <v>363</v>
      </c>
      <c r="C35" s="14" t="s">
        <v>362</v>
      </c>
      <c r="D35" s="18" t="s">
        <v>10</v>
      </c>
      <c r="E35" s="29">
        <v>5265.12</v>
      </c>
      <c r="F35" s="30">
        <v>824</v>
      </c>
      <c r="G35" s="38">
        <v>21</v>
      </c>
      <c r="H35" s="140">
        <v>45044</v>
      </c>
      <c r="I35" s="64" t="s">
        <v>32</v>
      </c>
    </row>
    <row r="36" spans="1:9" ht="25.35" customHeight="1" x14ac:dyDescent="0.25">
      <c r="A36" s="38">
        <v>34</v>
      </c>
      <c r="B36" s="32" t="s">
        <v>262</v>
      </c>
      <c r="C36" s="31" t="s">
        <v>265</v>
      </c>
      <c r="D36" s="18" t="s">
        <v>60</v>
      </c>
      <c r="E36" s="15">
        <v>5262.8200000000006</v>
      </c>
      <c r="F36" s="16">
        <v>821</v>
      </c>
      <c r="G36" s="16">
        <v>11</v>
      </c>
      <c r="H36" s="140">
        <v>45012</v>
      </c>
      <c r="I36" s="67" t="s">
        <v>38</v>
      </c>
    </row>
    <row r="37" spans="1:9" ht="25.35" customHeight="1" x14ac:dyDescent="0.25">
      <c r="A37" s="38">
        <v>35</v>
      </c>
      <c r="B37" s="32" t="s">
        <v>307</v>
      </c>
      <c r="C37" s="31" t="s">
        <v>308</v>
      </c>
      <c r="D37" s="18" t="s">
        <v>10</v>
      </c>
      <c r="E37" s="15">
        <v>3869.11</v>
      </c>
      <c r="F37" s="16">
        <v>650</v>
      </c>
      <c r="G37" s="16">
        <v>7</v>
      </c>
      <c r="H37" s="140">
        <v>45002</v>
      </c>
      <c r="I37" s="67" t="s">
        <v>24</v>
      </c>
    </row>
    <row r="38" spans="1:9" ht="25.35" customHeight="1" x14ac:dyDescent="0.25">
      <c r="A38" s="38">
        <v>36</v>
      </c>
      <c r="B38" s="14" t="s">
        <v>72</v>
      </c>
      <c r="C38" s="14" t="s">
        <v>73</v>
      </c>
      <c r="D38" s="18" t="s">
        <v>23</v>
      </c>
      <c r="E38" s="15">
        <v>3586.4</v>
      </c>
      <c r="F38" s="16">
        <v>741</v>
      </c>
      <c r="G38" s="17">
        <v>7</v>
      </c>
      <c r="H38" s="139">
        <v>44981</v>
      </c>
      <c r="I38" s="66" t="s">
        <v>32</v>
      </c>
    </row>
    <row r="39" spans="1:9" ht="25.35" customHeight="1" x14ac:dyDescent="0.25">
      <c r="A39" s="38">
        <v>37</v>
      </c>
      <c r="B39" s="14" t="s">
        <v>247</v>
      </c>
      <c r="C39" s="14" t="s">
        <v>248</v>
      </c>
      <c r="D39" s="18" t="s">
        <v>10</v>
      </c>
      <c r="E39" s="15">
        <v>3105</v>
      </c>
      <c r="F39" s="16">
        <v>601</v>
      </c>
      <c r="G39" s="16">
        <v>3</v>
      </c>
      <c r="H39" s="139">
        <v>44678</v>
      </c>
      <c r="I39" s="66" t="s">
        <v>32</v>
      </c>
    </row>
    <row r="40" spans="1:9" ht="25.35" customHeight="1" x14ac:dyDescent="0.25">
      <c r="A40" s="38">
        <v>38</v>
      </c>
      <c r="B40" s="33" t="s">
        <v>326</v>
      </c>
      <c r="C40" s="33" t="s">
        <v>327</v>
      </c>
      <c r="D40" s="18" t="s">
        <v>328</v>
      </c>
      <c r="E40" s="25">
        <v>3087.6</v>
      </c>
      <c r="F40" s="26">
        <v>583</v>
      </c>
      <c r="G40" s="50">
        <v>8</v>
      </c>
      <c r="H40" s="139">
        <v>45009</v>
      </c>
      <c r="I40" s="66" t="s">
        <v>46</v>
      </c>
    </row>
    <row r="41" spans="1:9" ht="25.35" customHeight="1" x14ac:dyDescent="0.25">
      <c r="A41" s="38">
        <v>39</v>
      </c>
      <c r="B41" s="19" t="s">
        <v>8</v>
      </c>
      <c r="C41" s="19" t="s">
        <v>9</v>
      </c>
      <c r="D41" s="18" t="s">
        <v>10</v>
      </c>
      <c r="E41" s="15">
        <v>3041.55</v>
      </c>
      <c r="F41" s="26">
        <v>440</v>
      </c>
      <c r="G41" s="50">
        <v>3</v>
      </c>
      <c r="H41" s="139">
        <v>44911</v>
      </c>
      <c r="I41" s="18" t="s">
        <v>11</v>
      </c>
    </row>
    <row r="42" spans="1:9" ht="25.35" customHeight="1" x14ac:dyDescent="0.25">
      <c r="A42" s="38">
        <v>40</v>
      </c>
      <c r="B42" s="33" t="s">
        <v>446</v>
      </c>
      <c r="C42" s="33" t="s">
        <v>445</v>
      </c>
      <c r="D42" s="22" t="s">
        <v>54</v>
      </c>
      <c r="E42" s="23">
        <v>2663.5299999999997</v>
      </c>
      <c r="F42" s="24">
        <v>393</v>
      </c>
      <c r="G42" s="36">
        <v>4</v>
      </c>
      <c r="H42" s="165">
        <v>45023</v>
      </c>
      <c r="I42" s="66" t="s">
        <v>342</v>
      </c>
    </row>
    <row r="43" spans="1:9" ht="25.35" customHeight="1" x14ac:dyDescent="0.25">
      <c r="A43" s="38">
        <v>41</v>
      </c>
      <c r="B43" s="31" t="s">
        <v>458</v>
      </c>
      <c r="C43" s="31" t="s">
        <v>457</v>
      </c>
      <c r="D43" s="22" t="s">
        <v>459</v>
      </c>
      <c r="E43" s="23">
        <v>2470.14</v>
      </c>
      <c r="F43" s="24">
        <v>384</v>
      </c>
      <c r="G43" s="36" t="s">
        <v>460</v>
      </c>
      <c r="H43" s="137">
        <v>45044</v>
      </c>
      <c r="I43" s="66" t="s">
        <v>461</v>
      </c>
    </row>
    <row r="44" spans="1:9" ht="25.35" customHeight="1" x14ac:dyDescent="0.25">
      <c r="A44" s="38">
        <v>42</v>
      </c>
      <c r="B44" s="33" t="s">
        <v>447</v>
      </c>
      <c r="C44" s="33" t="s">
        <v>448</v>
      </c>
      <c r="D44" s="22" t="s">
        <v>188</v>
      </c>
      <c r="E44" s="23">
        <v>2306.94</v>
      </c>
      <c r="F44" s="24">
        <v>483</v>
      </c>
      <c r="G44" s="36">
        <v>6</v>
      </c>
      <c r="H44" s="137">
        <v>45016</v>
      </c>
      <c r="I44" s="66" t="s">
        <v>147</v>
      </c>
    </row>
    <row r="45" spans="1:9" ht="25.35" customHeight="1" x14ac:dyDescent="0.25">
      <c r="A45" s="38">
        <v>43</v>
      </c>
      <c r="B45" s="33" t="s">
        <v>303</v>
      </c>
      <c r="C45" s="19" t="s">
        <v>304</v>
      </c>
      <c r="D45" s="22" t="s">
        <v>10</v>
      </c>
      <c r="E45" s="25">
        <v>2158.79</v>
      </c>
      <c r="F45" s="26">
        <v>297</v>
      </c>
      <c r="G45" s="50">
        <v>1</v>
      </c>
      <c r="H45" s="139">
        <v>44988</v>
      </c>
      <c r="I45" s="66" t="s">
        <v>24</v>
      </c>
    </row>
    <row r="46" spans="1:9" ht="25.35" customHeight="1" x14ac:dyDescent="0.25">
      <c r="A46" s="38">
        <v>44</v>
      </c>
      <c r="B46" s="33" t="s">
        <v>430</v>
      </c>
      <c r="C46" s="33" t="s">
        <v>431</v>
      </c>
      <c r="D46" s="22" t="s">
        <v>54</v>
      </c>
      <c r="E46" s="23">
        <v>1702.5</v>
      </c>
      <c r="F46" s="24">
        <v>500</v>
      </c>
      <c r="G46" s="36">
        <v>1</v>
      </c>
      <c r="H46" s="137">
        <v>44112</v>
      </c>
      <c r="I46" s="66" t="s">
        <v>404</v>
      </c>
    </row>
    <row r="47" spans="1:9" ht="25.35" customHeight="1" x14ac:dyDescent="0.25">
      <c r="A47" s="38">
        <v>45</v>
      </c>
      <c r="B47" s="19" t="s">
        <v>317</v>
      </c>
      <c r="C47" s="19" t="s">
        <v>318</v>
      </c>
      <c r="D47" s="22" t="s">
        <v>63</v>
      </c>
      <c r="E47" s="25">
        <v>1623.44</v>
      </c>
      <c r="F47" s="26">
        <v>271</v>
      </c>
      <c r="G47" s="50">
        <v>15</v>
      </c>
      <c r="H47" s="139">
        <v>45016</v>
      </c>
      <c r="I47" s="66" t="s">
        <v>71</v>
      </c>
    </row>
    <row r="48" spans="1:9" ht="25.35" customHeight="1" x14ac:dyDescent="0.25">
      <c r="A48" s="38">
        <v>46</v>
      </c>
      <c r="B48" s="33" t="s">
        <v>428</v>
      </c>
      <c r="C48" s="33" t="s">
        <v>429</v>
      </c>
      <c r="D48" s="22" t="s">
        <v>423</v>
      </c>
      <c r="E48" s="23">
        <v>1418</v>
      </c>
      <c r="F48" s="24">
        <v>351</v>
      </c>
      <c r="G48" s="36">
        <v>1</v>
      </c>
      <c r="H48" s="137">
        <v>44707</v>
      </c>
      <c r="I48" s="66" t="s">
        <v>404</v>
      </c>
    </row>
    <row r="49" spans="1:9" ht="25.35" customHeight="1" x14ac:dyDescent="0.25">
      <c r="A49" s="38">
        <v>47</v>
      </c>
      <c r="B49" s="31" t="s">
        <v>412</v>
      </c>
      <c r="C49" s="31" t="s">
        <v>413</v>
      </c>
      <c r="D49" s="22" t="s">
        <v>414</v>
      </c>
      <c r="E49" s="23">
        <v>1226</v>
      </c>
      <c r="F49" s="24">
        <v>287</v>
      </c>
      <c r="G49" s="36">
        <v>1</v>
      </c>
      <c r="H49" s="137">
        <v>43574</v>
      </c>
      <c r="I49" s="66" t="s">
        <v>404</v>
      </c>
    </row>
    <row r="50" spans="1:9" ht="25.35" customHeight="1" x14ac:dyDescent="0.25">
      <c r="A50" s="38">
        <v>48</v>
      </c>
      <c r="B50" s="32" t="s">
        <v>866</v>
      </c>
      <c r="C50" s="14" t="s">
        <v>867</v>
      </c>
      <c r="D50" s="18" t="s">
        <v>411</v>
      </c>
      <c r="E50" s="29">
        <v>1172</v>
      </c>
      <c r="F50" s="30">
        <v>299</v>
      </c>
      <c r="G50" s="38">
        <v>1</v>
      </c>
      <c r="H50" s="139">
        <v>42654</v>
      </c>
      <c r="I50" s="18" t="s">
        <v>835</v>
      </c>
    </row>
    <row r="51" spans="1:9" ht="25.35" customHeight="1" x14ac:dyDescent="0.25">
      <c r="A51" s="38">
        <v>49</v>
      </c>
      <c r="B51" s="32" t="s">
        <v>384</v>
      </c>
      <c r="C51" s="33" t="s">
        <v>384</v>
      </c>
      <c r="D51" s="167" t="s">
        <v>13</v>
      </c>
      <c r="E51" s="23">
        <v>1162</v>
      </c>
      <c r="F51" s="24">
        <v>211</v>
      </c>
      <c r="G51" s="167">
        <v>2</v>
      </c>
      <c r="H51" s="137">
        <v>45043</v>
      </c>
      <c r="I51" s="66" t="s">
        <v>385</v>
      </c>
    </row>
    <row r="52" spans="1:9" ht="25.35" customHeight="1" x14ac:dyDescent="0.25">
      <c r="A52" s="38">
        <v>50</v>
      </c>
      <c r="B52" s="31" t="s">
        <v>381</v>
      </c>
      <c r="C52" s="31" t="s">
        <v>382</v>
      </c>
      <c r="D52" s="166" t="s">
        <v>383</v>
      </c>
      <c r="E52" s="29">
        <v>1107.2</v>
      </c>
      <c r="F52" s="30">
        <v>332</v>
      </c>
      <c r="G52" s="166">
        <v>8</v>
      </c>
      <c r="H52" s="137">
        <v>44606</v>
      </c>
      <c r="I52" s="18" t="s">
        <v>117</v>
      </c>
    </row>
    <row r="53" spans="1:9" ht="25.35" customHeight="1" x14ac:dyDescent="0.25">
      <c r="A53" s="38">
        <v>51</v>
      </c>
      <c r="B53" s="14" t="s">
        <v>274</v>
      </c>
      <c r="C53" s="14" t="s">
        <v>273</v>
      </c>
      <c r="D53" s="18" t="s">
        <v>276</v>
      </c>
      <c r="E53" s="15">
        <v>1069.24</v>
      </c>
      <c r="F53" s="16">
        <v>193</v>
      </c>
      <c r="G53" s="16">
        <v>8</v>
      </c>
      <c r="H53" s="139">
        <v>45012</v>
      </c>
      <c r="I53" s="66" t="s">
        <v>38</v>
      </c>
    </row>
    <row r="54" spans="1:9" ht="25.35" customHeight="1" x14ac:dyDescent="0.25">
      <c r="A54" s="38">
        <v>52</v>
      </c>
      <c r="B54" s="14" t="s">
        <v>849</v>
      </c>
      <c r="C54" s="14" t="s">
        <v>850</v>
      </c>
      <c r="D54" s="18" t="s">
        <v>851</v>
      </c>
      <c r="E54" s="29">
        <v>999</v>
      </c>
      <c r="F54" s="30">
        <v>253</v>
      </c>
      <c r="G54" s="38">
        <v>1</v>
      </c>
      <c r="H54" s="139">
        <v>44493</v>
      </c>
      <c r="I54" s="18" t="s">
        <v>835</v>
      </c>
    </row>
    <row r="55" spans="1:9" ht="25.35" customHeight="1" x14ac:dyDescent="0.25">
      <c r="A55" s="38">
        <v>53</v>
      </c>
      <c r="B55" s="14" t="s">
        <v>839</v>
      </c>
      <c r="C55" s="14" t="s">
        <v>840</v>
      </c>
      <c r="D55" s="18" t="s">
        <v>841</v>
      </c>
      <c r="E55" s="29">
        <v>970</v>
      </c>
      <c r="F55" s="30">
        <v>246</v>
      </c>
      <c r="G55" s="38">
        <v>1</v>
      </c>
      <c r="H55" s="139">
        <v>44716</v>
      </c>
      <c r="I55" s="18" t="s">
        <v>835</v>
      </c>
    </row>
    <row r="56" spans="1:9" ht="25.35" customHeight="1" x14ac:dyDescent="0.25">
      <c r="A56" s="38">
        <v>54</v>
      </c>
      <c r="B56" s="14" t="s">
        <v>836</v>
      </c>
      <c r="C56" s="14" t="s">
        <v>837</v>
      </c>
      <c r="D56" s="18" t="s">
        <v>838</v>
      </c>
      <c r="E56" s="29">
        <v>987</v>
      </c>
      <c r="F56" s="30">
        <v>263</v>
      </c>
      <c r="G56" s="38">
        <v>1</v>
      </c>
      <c r="H56" s="139">
        <v>44807</v>
      </c>
      <c r="I56" s="18" t="s">
        <v>835</v>
      </c>
    </row>
    <row r="57" spans="1:9" ht="25.5" customHeight="1" x14ac:dyDescent="0.25">
      <c r="A57" s="38">
        <v>55</v>
      </c>
      <c r="B57" s="31" t="s">
        <v>287</v>
      </c>
      <c r="C57" s="19" t="s">
        <v>293</v>
      </c>
      <c r="D57" s="22" t="s">
        <v>63</v>
      </c>
      <c r="E57" s="152">
        <v>956.82000000000016</v>
      </c>
      <c r="F57" s="50">
        <v>162</v>
      </c>
      <c r="G57" s="50">
        <v>10</v>
      </c>
      <c r="H57" s="141">
        <v>45012</v>
      </c>
      <c r="I57" s="153" t="s">
        <v>38</v>
      </c>
    </row>
    <row r="58" spans="1:9" ht="25.5" customHeight="1" x14ac:dyDescent="0.25">
      <c r="A58" s="38">
        <v>56</v>
      </c>
      <c r="B58" s="37" t="s">
        <v>61</v>
      </c>
      <c r="C58" s="37" t="s">
        <v>62</v>
      </c>
      <c r="D58" s="18" t="s">
        <v>63</v>
      </c>
      <c r="E58" s="29">
        <v>902.5</v>
      </c>
      <c r="F58" s="30">
        <v>161</v>
      </c>
      <c r="G58" s="38">
        <v>1</v>
      </c>
      <c r="H58" s="139">
        <v>44932</v>
      </c>
      <c r="I58" s="155" t="s">
        <v>32</v>
      </c>
    </row>
    <row r="59" spans="1:9" ht="25.5" customHeight="1" x14ac:dyDescent="0.25">
      <c r="A59" s="38">
        <v>57</v>
      </c>
      <c r="B59" s="37" t="s">
        <v>858</v>
      </c>
      <c r="C59" s="14" t="s">
        <v>859</v>
      </c>
      <c r="D59" s="18" t="s">
        <v>423</v>
      </c>
      <c r="E59" s="29">
        <v>896</v>
      </c>
      <c r="F59" s="30">
        <v>279</v>
      </c>
      <c r="G59" s="38">
        <v>1</v>
      </c>
      <c r="H59" s="139">
        <v>44080</v>
      </c>
      <c r="I59" s="18" t="s">
        <v>835</v>
      </c>
    </row>
    <row r="60" spans="1:9" ht="25.5" customHeight="1" x14ac:dyDescent="0.25">
      <c r="A60" s="38">
        <v>58</v>
      </c>
      <c r="B60" s="14" t="s">
        <v>377</v>
      </c>
      <c r="C60" s="14" t="s">
        <v>378</v>
      </c>
      <c r="D60" s="18" t="s">
        <v>347</v>
      </c>
      <c r="E60" s="29">
        <v>865.7</v>
      </c>
      <c r="F60" s="30">
        <v>172</v>
      </c>
      <c r="G60" s="38">
        <v>5</v>
      </c>
      <c r="H60" s="139">
        <v>45030</v>
      </c>
      <c r="I60" s="22" t="s">
        <v>82</v>
      </c>
    </row>
    <row r="61" spans="1:9" ht="25.5" customHeight="1" x14ac:dyDescent="0.25">
      <c r="A61" s="38">
        <v>59</v>
      </c>
      <c r="B61" s="14" t="s">
        <v>860</v>
      </c>
      <c r="C61" s="14" t="s">
        <v>861</v>
      </c>
      <c r="D61" s="18" t="s">
        <v>862</v>
      </c>
      <c r="E61" s="29">
        <v>821</v>
      </c>
      <c r="F61" s="30">
        <v>259</v>
      </c>
      <c r="G61" s="38">
        <v>1</v>
      </c>
      <c r="H61" s="139">
        <v>43435</v>
      </c>
      <c r="I61" s="18" t="s">
        <v>835</v>
      </c>
    </row>
    <row r="62" spans="1:9" ht="25.5" customHeight="1" x14ac:dyDescent="0.25">
      <c r="A62" s="38">
        <v>60</v>
      </c>
      <c r="B62" s="31" t="s">
        <v>454</v>
      </c>
      <c r="C62" s="31" t="s">
        <v>453</v>
      </c>
      <c r="D62" s="18" t="s">
        <v>63</v>
      </c>
      <c r="E62" s="29">
        <v>819.5</v>
      </c>
      <c r="F62" s="30">
        <v>271</v>
      </c>
      <c r="G62" s="38">
        <v>5</v>
      </c>
      <c r="H62" s="137">
        <v>45037</v>
      </c>
      <c r="I62" s="153" t="s">
        <v>105</v>
      </c>
    </row>
    <row r="63" spans="1:9" ht="25.9" customHeight="1" x14ac:dyDescent="0.25">
      <c r="A63" s="38">
        <v>61</v>
      </c>
      <c r="B63" s="14" t="s">
        <v>29</v>
      </c>
      <c r="C63" s="14" t="s">
        <v>30</v>
      </c>
      <c r="D63" s="18" t="s">
        <v>31</v>
      </c>
      <c r="E63" s="29">
        <v>810</v>
      </c>
      <c r="F63" s="30">
        <v>150</v>
      </c>
      <c r="G63" s="17">
        <v>1</v>
      </c>
      <c r="H63" s="139">
        <v>44925</v>
      </c>
      <c r="I63" s="18" t="s">
        <v>32</v>
      </c>
    </row>
    <row r="64" spans="1:9" ht="25.9" customHeight="1" x14ac:dyDescent="0.25">
      <c r="A64" s="38">
        <v>62</v>
      </c>
      <c r="B64" s="14" t="s">
        <v>855</v>
      </c>
      <c r="C64" s="14" t="s">
        <v>856</v>
      </c>
      <c r="D64" s="18" t="s">
        <v>857</v>
      </c>
      <c r="E64" s="29">
        <v>785</v>
      </c>
      <c r="F64" s="30">
        <v>222</v>
      </c>
      <c r="G64" s="38">
        <v>1</v>
      </c>
      <c r="H64" s="139">
        <v>44114</v>
      </c>
      <c r="I64" s="18" t="s">
        <v>835</v>
      </c>
    </row>
    <row r="65" spans="1:9" ht="25.9" customHeight="1" x14ac:dyDescent="0.25">
      <c r="A65" s="38">
        <v>63</v>
      </c>
      <c r="B65" s="14" t="s">
        <v>114</v>
      </c>
      <c r="C65" s="14" t="s">
        <v>115</v>
      </c>
      <c r="D65" s="18" t="s">
        <v>116</v>
      </c>
      <c r="E65" s="29">
        <v>715.5</v>
      </c>
      <c r="F65" s="30">
        <v>127</v>
      </c>
      <c r="G65" s="17">
        <v>1</v>
      </c>
      <c r="H65" s="139">
        <v>44896</v>
      </c>
      <c r="I65" s="18" t="s">
        <v>117</v>
      </c>
    </row>
    <row r="66" spans="1:9" ht="25.9" customHeight="1" x14ac:dyDescent="0.25">
      <c r="A66" s="38">
        <v>64</v>
      </c>
      <c r="B66" s="14" t="s">
        <v>64</v>
      </c>
      <c r="C66" s="14" t="s">
        <v>65</v>
      </c>
      <c r="D66" s="18" t="s">
        <v>66</v>
      </c>
      <c r="E66" s="15">
        <v>688.9</v>
      </c>
      <c r="F66" s="16">
        <v>116</v>
      </c>
      <c r="G66" s="17">
        <v>2</v>
      </c>
      <c r="H66" s="139">
        <v>44960</v>
      </c>
      <c r="I66" s="66" t="s">
        <v>11</v>
      </c>
    </row>
    <row r="67" spans="1:9" ht="25.9" customHeight="1" x14ac:dyDescent="0.25">
      <c r="A67" s="38">
        <v>65</v>
      </c>
      <c r="B67" s="14" t="s">
        <v>376</v>
      </c>
      <c r="C67" s="14" t="s">
        <v>375</v>
      </c>
      <c r="D67" s="18" t="s">
        <v>347</v>
      </c>
      <c r="E67" s="29">
        <v>684.65</v>
      </c>
      <c r="F67" s="30">
        <v>108</v>
      </c>
      <c r="G67" s="38">
        <v>4</v>
      </c>
      <c r="H67" s="139">
        <v>45044</v>
      </c>
      <c r="I67" s="18" t="s">
        <v>82</v>
      </c>
    </row>
    <row r="68" spans="1:9" ht="25.9" customHeight="1" x14ac:dyDescent="0.25">
      <c r="A68" s="38">
        <v>66</v>
      </c>
      <c r="B68" s="14" t="s">
        <v>340</v>
      </c>
      <c r="C68" s="14" t="s">
        <v>341</v>
      </c>
      <c r="D68" s="18" t="s">
        <v>131</v>
      </c>
      <c r="E68" s="15">
        <v>658</v>
      </c>
      <c r="F68" s="16">
        <v>160</v>
      </c>
      <c r="G68" s="16">
        <v>3</v>
      </c>
      <c r="H68" s="139">
        <v>44988</v>
      </c>
      <c r="I68" s="66" t="s">
        <v>55</v>
      </c>
    </row>
    <row r="69" spans="1:9" ht="25.9" customHeight="1" x14ac:dyDescent="0.25">
      <c r="A69" s="38">
        <v>67</v>
      </c>
      <c r="B69" s="31" t="s">
        <v>285</v>
      </c>
      <c r="C69" s="14" t="s">
        <v>136</v>
      </c>
      <c r="D69" s="18" t="s">
        <v>137</v>
      </c>
      <c r="E69" s="15">
        <v>581.29999999999995</v>
      </c>
      <c r="F69" s="16">
        <v>117</v>
      </c>
      <c r="G69" s="16">
        <v>7</v>
      </c>
      <c r="H69" s="139">
        <v>45012</v>
      </c>
      <c r="I69" s="66" t="s">
        <v>38</v>
      </c>
    </row>
    <row r="70" spans="1:9" ht="25.9" customHeight="1" x14ac:dyDescent="0.25">
      <c r="A70" s="38">
        <v>68</v>
      </c>
      <c r="B70" s="14" t="s">
        <v>371</v>
      </c>
      <c r="C70" s="14" t="s">
        <v>372</v>
      </c>
      <c r="D70" s="18" t="s">
        <v>63</v>
      </c>
      <c r="E70" s="29">
        <v>526</v>
      </c>
      <c r="F70" s="30">
        <v>106</v>
      </c>
      <c r="G70" s="38">
        <v>2</v>
      </c>
      <c r="H70" s="139">
        <v>43987</v>
      </c>
      <c r="I70" s="18" t="s">
        <v>38</v>
      </c>
    </row>
    <row r="71" spans="1:9" ht="25.9" customHeight="1" x14ac:dyDescent="0.25">
      <c r="A71" s="38">
        <v>69</v>
      </c>
      <c r="B71" s="31" t="s">
        <v>284</v>
      </c>
      <c r="C71" s="14" t="s">
        <v>294</v>
      </c>
      <c r="D71" s="18" t="s">
        <v>63</v>
      </c>
      <c r="E71" s="15">
        <v>468.09999999999997</v>
      </c>
      <c r="F71" s="16">
        <v>80</v>
      </c>
      <c r="G71" s="16">
        <v>5</v>
      </c>
      <c r="H71" s="139">
        <v>45012</v>
      </c>
      <c r="I71" s="138" t="s">
        <v>38</v>
      </c>
    </row>
    <row r="72" spans="1:9" ht="25.9" customHeight="1" x14ac:dyDescent="0.25">
      <c r="A72" s="38">
        <v>70</v>
      </c>
      <c r="B72" s="19" t="s">
        <v>36</v>
      </c>
      <c r="C72" s="19" t="s">
        <v>37</v>
      </c>
      <c r="D72" s="22" t="s">
        <v>10</v>
      </c>
      <c r="E72" s="25">
        <v>435.71000000000004</v>
      </c>
      <c r="F72" s="26">
        <v>77</v>
      </c>
      <c r="G72" s="20">
        <v>4</v>
      </c>
      <c r="H72" s="140">
        <v>44967</v>
      </c>
      <c r="I72" s="66" t="s">
        <v>38</v>
      </c>
    </row>
    <row r="73" spans="1:9" ht="25.5" customHeight="1" x14ac:dyDescent="0.25">
      <c r="A73" s="38">
        <v>71</v>
      </c>
      <c r="B73" s="31" t="s">
        <v>109</v>
      </c>
      <c r="C73" s="31" t="s">
        <v>410</v>
      </c>
      <c r="D73" s="18" t="s">
        <v>411</v>
      </c>
      <c r="E73" s="29">
        <v>429</v>
      </c>
      <c r="F73" s="30">
        <v>201</v>
      </c>
      <c r="G73" s="38">
        <v>1</v>
      </c>
      <c r="H73" s="137">
        <v>43567</v>
      </c>
      <c r="I73" s="66" t="s">
        <v>404</v>
      </c>
    </row>
    <row r="74" spans="1:9" ht="25.9" customHeight="1" x14ac:dyDescent="0.25">
      <c r="A74" s="38">
        <v>72</v>
      </c>
      <c r="B74" s="157" t="s">
        <v>369</v>
      </c>
      <c r="C74" s="157" t="s">
        <v>369</v>
      </c>
      <c r="D74" s="18" t="s">
        <v>13</v>
      </c>
      <c r="E74" s="29">
        <v>427</v>
      </c>
      <c r="F74" s="30">
        <v>89</v>
      </c>
      <c r="G74" s="38">
        <v>1</v>
      </c>
      <c r="H74" s="139">
        <v>43574</v>
      </c>
      <c r="I74" s="18" t="s">
        <v>38</v>
      </c>
    </row>
    <row r="75" spans="1:9" ht="25.9" customHeight="1" x14ac:dyDescent="0.25">
      <c r="A75" s="38">
        <v>73</v>
      </c>
      <c r="B75" s="31" t="s">
        <v>424</v>
      </c>
      <c r="C75" s="31" t="s">
        <v>425</v>
      </c>
      <c r="D75" s="18" t="s">
        <v>411</v>
      </c>
      <c r="E75" s="29">
        <v>426.5</v>
      </c>
      <c r="F75" s="30">
        <v>153</v>
      </c>
      <c r="G75" s="38">
        <v>1</v>
      </c>
      <c r="H75" s="137">
        <v>44894</v>
      </c>
      <c r="I75" s="138" t="s">
        <v>404</v>
      </c>
    </row>
    <row r="76" spans="1:9" ht="25.9" customHeight="1" x14ac:dyDescent="0.25">
      <c r="A76" s="38">
        <v>74</v>
      </c>
      <c r="B76" s="158" t="s">
        <v>407</v>
      </c>
      <c r="C76" s="158" t="s">
        <v>408</v>
      </c>
      <c r="D76" s="159" t="s">
        <v>409</v>
      </c>
      <c r="E76" s="29">
        <v>426</v>
      </c>
      <c r="F76" s="30">
        <v>103</v>
      </c>
      <c r="G76" s="38">
        <v>1</v>
      </c>
      <c r="H76" s="137">
        <v>43896</v>
      </c>
      <c r="I76" s="138" t="s">
        <v>404</v>
      </c>
    </row>
    <row r="77" spans="1:9" ht="25.9" customHeight="1" x14ac:dyDescent="0.25">
      <c r="A77" s="38">
        <v>75</v>
      </c>
      <c r="B77" s="14" t="s">
        <v>98</v>
      </c>
      <c r="C77" s="14" t="s">
        <v>99</v>
      </c>
      <c r="D77" s="18" t="s">
        <v>10</v>
      </c>
      <c r="E77" s="15">
        <v>414</v>
      </c>
      <c r="F77" s="16">
        <v>59</v>
      </c>
      <c r="G77" s="17">
        <v>1</v>
      </c>
      <c r="H77" s="139">
        <v>44981</v>
      </c>
      <c r="I77" s="138" t="s">
        <v>55</v>
      </c>
    </row>
    <row r="78" spans="1:9" ht="25.9" customHeight="1" x14ac:dyDescent="0.25">
      <c r="A78" s="38">
        <v>76</v>
      </c>
      <c r="B78" s="14" t="s">
        <v>47</v>
      </c>
      <c r="C78" s="14" t="s">
        <v>48</v>
      </c>
      <c r="D78" s="18" t="s">
        <v>10</v>
      </c>
      <c r="E78" s="15">
        <v>400</v>
      </c>
      <c r="F78" s="16">
        <v>100</v>
      </c>
      <c r="G78" s="17">
        <v>1</v>
      </c>
      <c r="H78" s="139">
        <v>44932</v>
      </c>
      <c r="I78" s="138" t="s">
        <v>46</v>
      </c>
    </row>
    <row r="79" spans="1:9" ht="25.9" customHeight="1" x14ac:dyDescent="0.25">
      <c r="A79" s="38">
        <v>77</v>
      </c>
      <c r="B79" s="19" t="s">
        <v>370</v>
      </c>
      <c r="C79" s="19" t="s">
        <v>370</v>
      </c>
      <c r="D79" s="22" t="s">
        <v>13</v>
      </c>
      <c r="E79" s="54">
        <v>387.9</v>
      </c>
      <c r="F79" s="55">
        <v>92</v>
      </c>
      <c r="G79" s="36">
        <v>3</v>
      </c>
      <c r="H79" s="139">
        <v>45026</v>
      </c>
      <c r="I79" s="154" t="s">
        <v>38</v>
      </c>
    </row>
    <row r="80" spans="1:9" ht="25.9" customHeight="1" x14ac:dyDescent="0.25">
      <c r="A80" s="38">
        <v>78</v>
      </c>
      <c r="B80" s="19" t="s">
        <v>846</v>
      </c>
      <c r="C80" s="14" t="s">
        <v>847</v>
      </c>
      <c r="D80" s="18" t="s">
        <v>848</v>
      </c>
      <c r="E80" s="29">
        <v>375</v>
      </c>
      <c r="F80" s="30">
        <v>87</v>
      </c>
      <c r="G80" s="38">
        <v>1</v>
      </c>
      <c r="H80" s="139">
        <v>44431</v>
      </c>
      <c r="I80" s="18" t="s">
        <v>835</v>
      </c>
    </row>
    <row r="81" spans="1:9" ht="25.9" customHeight="1" x14ac:dyDescent="0.25">
      <c r="A81" s="38">
        <v>79</v>
      </c>
      <c r="B81" s="19" t="s">
        <v>374</v>
      </c>
      <c r="C81" s="19" t="s">
        <v>373</v>
      </c>
      <c r="D81" s="22" t="s">
        <v>278</v>
      </c>
      <c r="E81" s="54">
        <v>355</v>
      </c>
      <c r="F81" s="55">
        <v>70</v>
      </c>
      <c r="G81" s="36">
        <v>2</v>
      </c>
      <c r="H81" s="139">
        <v>43987</v>
      </c>
      <c r="I81" s="154" t="s">
        <v>38</v>
      </c>
    </row>
    <row r="82" spans="1:9" ht="25.9" customHeight="1" x14ac:dyDescent="0.25">
      <c r="A82" s="38">
        <v>80</v>
      </c>
      <c r="B82" s="31" t="s">
        <v>434</v>
      </c>
      <c r="C82" s="31" t="s">
        <v>435</v>
      </c>
      <c r="D82" s="22" t="s">
        <v>204</v>
      </c>
      <c r="E82" s="54">
        <v>332</v>
      </c>
      <c r="F82" s="55">
        <v>181</v>
      </c>
      <c r="G82" s="36">
        <v>1</v>
      </c>
      <c r="H82" s="137">
        <v>44658</v>
      </c>
      <c r="I82" s="138" t="s">
        <v>404</v>
      </c>
    </row>
    <row r="83" spans="1:9" ht="25.9" customHeight="1" x14ac:dyDescent="0.25">
      <c r="A83" s="38">
        <v>81</v>
      </c>
      <c r="B83" s="33" t="s">
        <v>852</v>
      </c>
      <c r="C83" s="14" t="s">
        <v>853</v>
      </c>
      <c r="D83" s="18" t="s">
        <v>854</v>
      </c>
      <c r="E83" s="29">
        <v>324</v>
      </c>
      <c r="F83" s="30">
        <v>70</v>
      </c>
      <c r="G83" s="38">
        <v>1</v>
      </c>
      <c r="H83" s="139">
        <v>44302</v>
      </c>
      <c r="I83" s="18" t="s">
        <v>835</v>
      </c>
    </row>
    <row r="84" spans="1:9" ht="25.9" customHeight="1" x14ac:dyDescent="0.25">
      <c r="A84" s="38">
        <v>82</v>
      </c>
      <c r="B84" s="33" t="s">
        <v>281</v>
      </c>
      <c r="C84" s="160" t="s">
        <v>280</v>
      </c>
      <c r="D84" s="22" t="s">
        <v>282</v>
      </c>
      <c r="E84" s="152">
        <v>269.59999999999997</v>
      </c>
      <c r="F84" s="50">
        <v>40</v>
      </c>
      <c r="G84" s="50">
        <v>3</v>
      </c>
      <c r="H84" s="139">
        <v>45012</v>
      </c>
      <c r="I84" s="138" t="s">
        <v>38</v>
      </c>
    </row>
    <row r="85" spans="1:9" ht="25.9" customHeight="1" x14ac:dyDescent="0.25">
      <c r="A85" s="38">
        <v>83</v>
      </c>
      <c r="B85" s="33" t="s">
        <v>418</v>
      </c>
      <c r="C85" s="161" t="s">
        <v>419</v>
      </c>
      <c r="D85" s="22" t="s">
        <v>420</v>
      </c>
      <c r="E85" s="54">
        <v>255</v>
      </c>
      <c r="F85" s="55">
        <v>51</v>
      </c>
      <c r="G85" s="36">
        <v>1</v>
      </c>
      <c r="H85" s="137">
        <v>43992</v>
      </c>
      <c r="I85" s="138" t="s">
        <v>404</v>
      </c>
    </row>
    <row r="86" spans="1:9" ht="25.9" customHeight="1" x14ac:dyDescent="0.25">
      <c r="A86" s="38">
        <v>84</v>
      </c>
      <c r="B86" s="19" t="s">
        <v>403</v>
      </c>
      <c r="C86" s="19" t="s">
        <v>402</v>
      </c>
      <c r="D86" s="22" t="s">
        <v>131</v>
      </c>
      <c r="E86" s="54">
        <v>226</v>
      </c>
      <c r="F86" s="55">
        <v>74</v>
      </c>
      <c r="G86" s="36">
        <v>1</v>
      </c>
      <c r="H86" s="137">
        <v>44428</v>
      </c>
      <c r="I86" s="138" t="s">
        <v>404</v>
      </c>
    </row>
    <row r="87" spans="1:9" ht="25.9" customHeight="1" x14ac:dyDescent="0.25">
      <c r="A87" s="38">
        <v>85</v>
      </c>
      <c r="B87" s="33" t="s">
        <v>286</v>
      </c>
      <c r="C87" s="19" t="s">
        <v>298</v>
      </c>
      <c r="D87" s="22" t="s">
        <v>10</v>
      </c>
      <c r="E87" s="152">
        <v>224.6</v>
      </c>
      <c r="F87" s="50">
        <v>37</v>
      </c>
      <c r="G87" s="50">
        <v>3</v>
      </c>
      <c r="H87" s="139">
        <v>45012</v>
      </c>
      <c r="I87" s="138" t="s">
        <v>38</v>
      </c>
    </row>
    <row r="88" spans="1:9" ht="25.9" customHeight="1" x14ac:dyDescent="0.25">
      <c r="A88" s="38">
        <v>86</v>
      </c>
      <c r="B88" s="33" t="s">
        <v>426</v>
      </c>
      <c r="C88" s="33" t="s">
        <v>427</v>
      </c>
      <c r="D88" s="22" t="s">
        <v>131</v>
      </c>
      <c r="E88" s="54">
        <v>224</v>
      </c>
      <c r="F88" s="55">
        <v>113</v>
      </c>
      <c r="G88" s="36">
        <v>1</v>
      </c>
      <c r="H88" s="137">
        <v>44680</v>
      </c>
      <c r="I88" s="138" t="s">
        <v>404</v>
      </c>
    </row>
    <row r="89" spans="1:9" ht="25.9" customHeight="1" x14ac:dyDescent="0.25">
      <c r="A89" s="38">
        <v>87</v>
      </c>
      <c r="B89" s="33" t="s">
        <v>288</v>
      </c>
      <c r="C89" s="19" t="s">
        <v>292</v>
      </c>
      <c r="D89" s="22" t="s">
        <v>63</v>
      </c>
      <c r="E89" s="152">
        <v>199</v>
      </c>
      <c r="F89" s="50">
        <v>45</v>
      </c>
      <c r="G89" s="50">
        <v>4</v>
      </c>
      <c r="H89" s="139">
        <v>45012</v>
      </c>
      <c r="I89" s="138" t="s">
        <v>38</v>
      </c>
    </row>
    <row r="90" spans="1:9" ht="25.9" customHeight="1" x14ac:dyDescent="0.25">
      <c r="A90" s="38">
        <v>88</v>
      </c>
      <c r="B90" s="33" t="s">
        <v>290</v>
      </c>
      <c r="C90" s="19" t="s">
        <v>296</v>
      </c>
      <c r="D90" s="22" t="s">
        <v>300</v>
      </c>
      <c r="E90" s="152">
        <v>188</v>
      </c>
      <c r="F90" s="50">
        <v>34</v>
      </c>
      <c r="G90" s="50">
        <v>1</v>
      </c>
      <c r="H90" s="139">
        <v>45012</v>
      </c>
      <c r="I90" s="138" t="s">
        <v>38</v>
      </c>
    </row>
    <row r="91" spans="1:9" ht="25.9" customHeight="1" x14ac:dyDescent="0.25">
      <c r="A91" s="38">
        <v>89</v>
      </c>
      <c r="B91" s="33" t="s">
        <v>218</v>
      </c>
      <c r="C91" s="33" t="s">
        <v>219</v>
      </c>
      <c r="D91" s="167" t="s">
        <v>220</v>
      </c>
      <c r="E91" s="54">
        <v>141.99</v>
      </c>
      <c r="F91" s="55">
        <v>47</v>
      </c>
      <c r="G91" s="167">
        <v>1</v>
      </c>
      <c r="H91" s="137">
        <v>43763</v>
      </c>
      <c r="I91" s="138" t="s">
        <v>82</v>
      </c>
    </row>
    <row r="92" spans="1:9" ht="25.9" customHeight="1" x14ac:dyDescent="0.25">
      <c r="A92" s="38">
        <v>90</v>
      </c>
      <c r="B92" s="162" t="s">
        <v>405</v>
      </c>
      <c r="C92" s="162" t="s">
        <v>406</v>
      </c>
      <c r="D92" s="163" t="s">
        <v>131</v>
      </c>
      <c r="E92" s="54">
        <v>141.5</v>
      </c>
      <c r="F92" s="55">
        <v>51</v>
      </c>
      <c r="G92" s="36">
        <v>1</v>
      </c>
      <c r="H92" s="137">
        <v>44533</v>
      </c>
      <c r="I92" s="138" t="s">
        <v>404</v>
      </c>
    </row>
    <row r="93" spans="1:9" ht="25.9" customHeight="1" x14ac:dyDescent="0.25">
      <c r="A93" s="38">
        <v>91</v>
      </c>
      <c r="B93" s="33" t="s">
        <v>291</v>
      </c>
      <c r="C93" s="19" t="s">
        <v>297</v>
      </c>
      <c r="D93" s="22" t="s">
        <v>63</v>
      </c>
      <c r="E93" s="152">
        <v>141.4</v>
      </c>
      <c r="F93" s="50">
        <v>20</v>
      </c>
      <c r="G93" s="50">
        <v>2</v>
      </c>
      <c r="H93" s="139">
        <v>45012</v>
      </c>
      <c r="I93" s="138" t="s">
        <v>38</v>
      </c>
    </row>
    <row r="94" spans="1:9" ht="25.9" customHeight="1" x14ac:dyDescent="0.25">
      <c r="A94" s="38">
        <v>92</v>
      </c>
      <c r="B94" s="19" t="s">
        <v>124</v>
      </c>
      <c r="C94" s="19" t="s">
        <v>125</v>
      </c>
      <c r="D94" s="22" t="s">
        <v>54</v>
      </c>
      <c r="E94" s="152">
        <v>135</v>
      </c>
      <c r="F94" s="50">
        <v>23</v>
      </c>
      <c r="G94" s="20">
        <v>1</v>
      </c>
      <c r="H94" s="139">
        <v>44602</v>
      </c>
      <c r="I94" s="138" t="s">
        <v>82</v>
      </c>
    </row>
    <row r="95" spans="1:9" ht="25.9" customHeight="1" x14ac:dyDescent="0.25">
      <c r="A95" s="38">
        <v>93</v>
      </c>
      <c r="B95" s="33" t="s">
        <v>415</v>
      </c>
      <c r="C95" s="33" t="s">
        <v>416</v>
      </c>
      <c r="D95" s="22" t="s">
        <v>417</v>
      </c>
      <c r="E95" s="54">
        <v>135</v>
      </c>
      <c r="F95" s="55">
        <v>27</v>
      </c>
      <c r="G95" s="36">
        <v>1</v>
      </c>
      <c r="H95" s="137">
        <v>43202</v>
      </c>
      <c r="I95" s="138" t="s">
        <v>404</v>
      </c>
    </row>
    <row r="96" spans="1:9" ht="25.9" customHeight="1" x14ac:dyDescent="0.25">
      <c r="A96" s="38">
        <v>94</v>
      </c>
      <c r="B96" s="33" t="s">
        <v>421</v>
      </c>
      <c r="C96" s="33" t="s">
        <v>422</v>
      </c>
      <c r="D96" s="22" t="s">
        <v>423</v>
      </c>
      <c r="E96" s="54">
        <v>124</v>
      </c>
      <c r="F96" s="55">
        <v>31</v>
      </c>
      <c r="G96" s="36">
        <v>1</v>
      </c>
      <c r="H96" s="137">
        <v>44007</v>
      </c>
      <c r="I96" s="138" t="s">
        <v>404</v>
      </c>
    </row>
    <row r="97" spans="1:9" ht="25.9" customHeight="1" x14ac:dyDescent="0.25">
      <c r="A97" s="38">
        <v>95</v>
      </c>
      <c r="B97" s="33" t="s">
        <v>19</v>
      </c>
      <c r="C97" s="33" t="s">
        <v>19</v>
      </c>
      <c r="D97" s="22" t="s">
        <v>13</v>
      </c>
      <c r="E97" s="152">
        <v>114</v>
      </c>
      <c r="F97" s="50">
        <v>38</v>
      </c>
      <c r="G97" s="50">
        <v>1</v>
      </c>
      <c r="H97" s="139">
        <v>44960</v>
      </c>
      <c r="I97" s="138" t="s">
        <v>20</v>
      </c>
    </row>
    <row r="98" spans="1:9" ht="25.9" customHeight="1" x14ac:dyDescent="0.25">
      <c r="A98" s="38">
        <v>96</v>
      </c>
      <c r="B98" s="33" t="s">
        <v>432</v>
      </c>
      <c r="C98" s="33" t="s">
        <v>433</v>
      </c>
      <c r="D98" s="22" t="s">
        <v>423</v>
      </c>
      <c r="E98" s="54">
        <v>108</v>
      </c>
      <c r="F98" s="55">
        <v>27</v>
      </c>
      <c r="G98" s="36">
        <v>1</v>
      </c>
      <c r="H98" s="137">
        <v>44440</v>
      </c>
      <c r="I98" s="138" t="s">
        <v>404</v>
      </c>
    </row>
    <row r="99" spans="1:9" ht="25.9" customHeight="1" x14ac:dyDescent="0.25">
      <c r="A99" s="38">
        <v>97</v>
      </c>
      <c r="B99" s="33" t="s">
        <v>380</v>
      </c>
      <c r="C99" s="33" t="s">
        <v>379</v>
      </c>
      <c r="D99" s="167" t="s">
        <v>63</v>
      </c>
      <c r="E99" s="54">
        <v>97.8</v>
      </c>
      <c r="F99" s="55">
        <v>16</v>
      </c>
      <c r="G99" s="167">
        <v>3</v>
      </c>
      <c r="H99" s="137">
        <v>45044</v>
      </c>
      <c r="I99" s="154" t="s">
        <v>117</v>
      </c>
    </row>
    <row r="100" spans="1:9" ht="25.9" customHeight="1" x14ac:dyDescent="0.25">
      <c r="A100" s="38">
        <v>98</v>
      </c>
      <c r="B100" s="19" t="s">
        <v>367</v>
      </c>
      <c r="C100" s="19" t="s">
        <v>366</v>
      </c>
      <c r="D100" s="22" t="s">
        <v>368</v>
      </c>
      <c r="E100" s="54">
        <v>72</v>
      </c>
      <c r="F100" s="55">
        <v>15</v>
      </c>
      <c r="G100" s="36">
        <v>1</v>
      </c>
      <c r="H100" s="139">
        <v>42832</v>
      </c>
      <c r="I100" s="154" t="s">
        <v>38</v>
      </c>
    </row>
    <row r="101" spans="1:9" ht="25.9" customHeight="1" x14ac:dyDescent="0.25">
      <c r="A101" s="38">
        <v>99</v>
      </c>
      <c r="B101" s="33" t="s">
        <v>212</v>
      </c>
      <c r="C101" s="19" t="s">
        <v>213</v>
      </c>
      <c r="D101" s="22" t="s">
        <v>214</v>
      </c>
      <c r="E101" s="152">
        <v>68</v>
      </c>
      <c r="F101" s="50">
        <v>37</v>
      </c>
      <c r="G101" s="50">
        <v>1</v>
      </c>
      <c r="H101" s="139">
        <v>44694</v>
      </c>
      <c r="I101" s="138" t="s">
        <v>82</v>
      </c>
    </row>
    <row r="102" spans="1:9" ht="25.9" customHeight="1" x14ac:dyDescent="0.25">
      <c r="A102" s="38">
        <v>100</v>
      </c>
      <c r="B102" s="33" t="s">
        <v>74</v>
      </c>
      <c r="C102" s="33" t="s">
        <v>75</v>
      </c>
      <c r="D102" s="22" t="s">
        <v>10</v>
      </c>
      <c r="E102" s="152">
        <v>57</v>
      </c>
      <c r="F102" s="50">
        <v>19</v>
      </c>
      <c r="G102" s="50">
        <v>1</v>
      </c>
      <c r="H102" s="139">
        <v>44981</v>
      </c>
      <c r="I102" s="138" t="s">
        <v>46</v>
      </c>
    </row>
    <row r="103" spans="1:9" ht="25.9" customHeight="1" x14ac:dyDescent="0.25">
      <c r="A103" s="38">
        <v>101</v>
      </c>
      <c r="B103" s="33" t="s">
        <v>259</v>
      </c>
      <c r="C103" s="33" t="s">
        <v>260</v>
      </c>
      <c r="D103" s="22" t="s">
        <v>133</v>
      </c>
      <c r="E103" s="152">
        <v>49</v>
      </c>
      <c r="F103" s="50">
        <v>9</v>
      </c>
      <c r="G103" s="50">
        <v>1</v>
      </c>
      <c r="H103" s="139">
        <v>43574</v>
      </c>
      <c r="I103" s="138" t="s">
        <v>38</v>
      </c>
    </row>
    <row r="104" spans="1:9" ht="25.9" customHeight="1" x14ac:dyDescent="0.25">
      <c r="A104" s="38">
        <v>102</v>
      </c>
      <c r="B104" s="35" t="s">
        <v>80</v>
      </c>
      <c r="C104" s="35" t="s">
        <v>354</v>
      </c>
      <c r="D104" s="22" t="s">
        <v>81</v>
      </c>
      <c r="E104" s="54">
        <v>40.6</v>
      </c>
      <c r="F104" s="55">
        <v>6</v>
      </c>
      <c r="G104" s="36">
        <v>1</v>
      </c>
      <c r="H104" s="139">
        <v>44939</v>
      </c>
      <c r="I104" s="154" t="s">
        <v>82</v>
      </c>
    </row>
    <row r="105" spans="1:9" ht="25.9" customHeight="1" x14ac:dyDescent="0.25">
      <c r="A105" s="38">
        <v>103</v>
      </c>
      <c r="B105" s="33" t="s">
        <v>283</v>
      </c>
      <c r="C105" s="19" t="s">
        <v>283</v>
      </c>
      <c r="D105" s="22" t="s">
        <v>299</v>
      </c>
      <c r="E105" s="152">
        <v>31.6</v>
      </c>
      <c r="F105" s="50">
        <v>5</v>
      </c>
      <c r="G105" s="50">
        <v>1</v>
      </c>
      <c r="H105" s="139">
        <v>45012</v>
      </c>
      <c r="I105" s="138" t="s">
        <v>38</v>
      </c>
    </row>
    <row r="106" spans="1:9" ht="25.9" customHeight="1" x14ac:dyDescent="0.25">
      <c r="A106" s="38">
        <v>104</v>
      </c>
      <c r="B106" s="19" t="s">
        <v>88</v>
      </c>
      <c r="C106" s="19" t="s">
        <v>88</v>
      </c>
      <c r="D106" s="22" t="s">
        <v>13</v>
      </c>
      <c r="E106" s="54">
        <v>29.6</v>
      </c>
      <c r="F106" s="55">
        <v>4</v>
      </c>
      <c r="G106" s="20">
        <v>1</v>
      </c>
      <c r="H106" s="139">
        <v>44848</v>
      </c>
      <c r="I106" s="154" t="s">
        <v>89</v>
      </c>
    </row>
    <row r="107" spans="1:9" ht="25.5" customHeight="1" x14ac:dyDescent="0.25">
      <c r="A107" s="38">
        <v>105</v>
      </c>
      <c r="B107" s="33" t="s">
        <v>324</v>
      </c>
      <c r="C107" s="19" t="s">
        <v>325</v>
      </c>
      <c r="D107" s="22" t="s">
        <v>323</v>
      </c>
      <c r="E107" s="152">
        <v>28.5</v>
      </c>
      <c r="F107" s="50">
        <v>8</v>
      </c>
      <c r="G107" s="50">
        <v>2</v>
      </c>
      <c r="H107" s="139">
        <v>44988</v>
      </c>
      <c r="I107" s="138" t="s">
        <v>35</v>
      </c>
    </row>
    <row r="108" spans="1:9" ht="26.25" customHeight="1" x14ac:dyDescent="0.25">
      <c r="A108" s="38">
        <v>106</v>
      </c>
      <c r="B108" s="19" t="s">
        <v>78</v>
      </c>
      <c r="C108" s="19" t="s">
        <v>78</v>
      </c>
      <c r="D108" s="22" t="s">
        <v>13</v>
      </c>
      <c r="E108" s="152">
        <v>22.2</v>
      </c>
      <c r="F108" s="50">
        <v>3</v>
      </c>
      <c r="G108" s="20">
        <v>1</v>
      </c>
      <c r="H108" s="141">
        <v>44953</v>
      </c>
      <c r="I108" s="147" t="s">
        <v>79</v>
      </c>
    </row>
    <row r="109" spans="1:9" ht="25.9" customHeight="1" thickBot="1" x14ac:dyDescent="0.3">
      <c r="A109" s="146"/>
      <c r="B109" s="144"/>
      <c r="C109" s="156"/>
      <c r="D109" s="145"/>
      <c r="E109" s="54"/>
      <c r="F109" s="55"/>
      <c r="G109" s="146"/>
      <c r="H109" s="148"/>
      <c r="I109" s="149"/>
    </row>
    <row r="110" spans="1:9" ht="25.5" customHeight="1" thickBot="1" x14ac:dyDescent="0.3">
      <c r="A110" s="146"/>
      <c r="B110" s="144"/>
      <c r="C110" s="156"/>
      <c r="D110" s="145"/>
      <c r="E110" s="150">
        <f>SUM(E3:E109)</f>
        <v>1514782.1900000002</v>
      </c>
      <c r="F110" s="151">
        <f>SUM(F3:F109)</f>
        <v>253210</v>
      </c>
      <c r="G110" s="146"/>
      <c r="H110" s="148"/>
      <c r="I110" s="149"/>
    </row>
    <row r="111" spans="1:9" ht="25.5" customHeight="1" x14ac:dyDescent="0.25"/>
    <row r="112" spans="1:9" ht="25.5" hidden="1" customHeight="1" x14ac:dyDescent="0.25"/>
  </sheetData>
  <mergeCells count="1">
    <mergeCell ref="A1:I1"/>
  </mergeCells>
  <phoneticPr fontId="1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6D934-DE5B-43BD-8614-0FAADBDF8CC6}">
  <dimension ref="A1:I91"/>
  <sheetViews>
    <sheetView topLeftCell="A80" zoomScale="75" zoomScaleNormal="75" workbookViewId="0">
      <selection activeCell="A92" sqref="A92:XFD93"/>
    </sheetView>
  </sheetViews>
  <sheetFormatPr defaultColWidth="0" defaultRowHeight="15" zeroHeight="1" x14ac:dyDescent="0.25"/>
  <cols>
    <col min="1" max="1" width="5.7109375" style="168" customWidth="1"/>
    <col min="2" max="3" width="30.7109375" style="169" customWidth="1"/>
    <col min="4" max="4" width="20.7109375" style="183" customWidth="1"/>
    <col min="5" max="5" width="20.7109375" style="170" customWidth="1"/>
    <col min="6" max="6" width="20.7109375" style="171" customWidth="1"/>
    <col min="7" max="7" width="20.7109375" style="168" customWidth="1"/>
    <col min="8" max="8" width="20.7109375" style="175" customWidth="1"/>
    <col min="9" max="9" width="30.7109375" style="169" customWidth="1"/>
    <col min="10" max="16384" width="8.85546875" style="21" hidden="1"/>
  </cols>
  <sheetData>
    <row r="1" spans="1:9" s="164" customFormat="1" ht="50.1" customHeight="1" x14ac:dyDescent="0.25">
      <c r="A1" s="288" t="s">
        <v>709</v>
      </c>
      <c r="B1" s="289"/>
      <c r="C1" s="289"/>
      <c r="D1" s="289"/>
      <c r="E1" s="289"/>
      <c r="F1" s="289"/>
      <c r="G1" s="289"/>
      <c r="H1" s="289"/>
      <c r="I1" s="289"/>
    </row>
    <row r="2" spans="1:9" ht="30" customHeight="1" x14ac:dyDescent="0.25">
      <c r="A2" s="131" t="s">
        <v>648</v>
      </c>
      <c r="B2" s="132" t="s">
        <v>0</v>
      </c>
      <c r="C2" s="133" t="s">
        <v>1</v>
      </c>
      <c r="D2" s="132" t="s">
        <v>2</v>
      </c>
      <c r="E2" s="134" t="s">
        <v>3</v>
      </c>
      <c r="F2" s="135" t="s">
        <v>4</v>
      </c>
      <c r="G2" s="142" t="s">
        <v>5</v>
      </c>
      <c r="H2" s="174" t="s">
        <v>6</v>
      </c>
      <c r="I2" s="132" t="s">
        <v>7</v>
      </c>
    </row>
    <row r="3" spans="1:9" ht="25.35" customHeight="1" x14ac:dyDescent="0.25">
      <c r="A3" s="176">
        <v>1</v>
      </c>
      <c r="B3" s="14" t="s">
        <v>681</v>
      </c>
      <c r="C3" s="14" t="s">
        <v>682</v>
      </c>
      <c r="D3" s="159" t="s">
        <v>10</v>
      </c>
      <c r="E3" s="177">
        <v>233931.5</v>
      </c>
      <c r="F3" s="178">
        <v>32282</v>
      </c>
      <c r="G3" s="176">
        <v>28</v>
      </c>
      <c r="H3" s="186">
        <v>45051</v>
      </c>
      <c r="I3" s="159" t="s">
        <v>11</v>
      </c>
    </row>
    <row r="4" spans="1:9" ht="25.35" customHeight="1" x14ac:dyDescent="0.25">
      <c r="A4" s="176">
        <v>2</v>
      </c>
      <c r="B4" s="158" t="s">
        <v>683</v>
      </c>
      <c r="C4" s="158" t="s">
        <v>684</v>
      </c>
      <c r="D4" s="159" t="s">
        <v>10</v>
      </c>
      <c r="E4" s="177">
        <v>231572.72</v>
      </c>
      <c r="F4" s="178">
        <v>31210</v>
      </c>
      <c r="G4" s="176">
        <v>29</v>
      </c>
      <c r="H4" s="186">
        <v>45065</v>
      </c>
      <c r="I4" s="159" t="s">
        <v>18</v>
      </c>
    </row>
    <row r="5" spans="1:9" ht="25.35" customHeight="1" x14ac:dyDescent="0.25">
      <c r="A5" s="176">
        <v>3</v>
      </c>
      <c r="B5" s="184" t="s">
        <v>436</v>
      </c>
      <c r="C5" s="184" t="s">
        <v>437</v>
      </c>
      <c r="D5" s="159" t="s">
        <v>438</v>
      </c>
      <c r="E5" s="177">
        <v>98595.19</v>
      </c>
      <c r="F5" s="178">
        <v>18207</v>
      </c>
      <c r="G5" s="176">
        <v>26</v>
      </c>
      <c r="H5" s="185">
        <v>45023</v>
      </c>
      <c r="I5" s="180" t="s">
        <v>18</v>
      </c>
    </row>
    <row r="6" spans="1:9" ht="25.35" customHeight="1" x14ac:dyDescent="0.25">
      <c r="A6" s="176">
        <v>4</v>
      </c>
      <c r="B6" s="184" t="s">
        <v>462</v>
      </c>
      <c r="C6" s="184" t="s">
        <v>462</v>
      </c>
      <c r="D6" s="159" t="s">
        <v>13</v>
      </c>
      <c r="E6" s="177">
        <v>86196.690000000017</v>
      </c>
      <c r="F6" s="178">
        <v>17200</v>
      </c>
      <c r="G6" s="176">
        <v>15</v>
      </c>
      <c r="H6" s="185">
        <v>45037</v>
      </c>
      <c r="I6" s="180" t="s">
        <v>463</v>
      </c>
    </row>
    <row r="7" spans="1:9" ht="25.35" customHeight="1" x14ac:dyDescent="0.25">
      <c r="A7" s="176">
        <v>5</v>
      </c>
      <c r="B7" s="184" t="s">
        <v>396</v>
      </c>
      <c r="C7" s="184" t="s">
        <v>395</v>
      </c>
      <c r="D7" s="159" t="s">
        <v>397</v>
      </c>
      <c r="E7" s="177">
        <v>26301.15</v>
      </c>
      <c r="F7" s="178">
        <v>3961</v>
      </c>
      <c r="G7" s="176">
        <v>15</v>
      </c>
      <c r="H7" s="185">
        <v>45044</v>
      </c>
      <c r="I7" s="180" t="s">
        <v>26</v>
      </c>
    </row>
    <row r="8" spans="1:9" ht="25.35" customHeight="1" x14ac:dyDescent="0.25">
      <c r="A8" s="176">
        <v>6</v>
      </c>
      <c r="B8" s="184" t="s">
        <v>389</v>
      </c>
      <c r="C8" s="184" t="s">
        <v>390</v>
      </c>
      <c r="D8" s="192" t="s">
        <v>391</v>
      </c>
      <c r="E8" s="177">
        <v>23652.17</v>
      </c>
      <c r="F8" s="178">
        <v>3440</v>
      </c>
      <c r="G8" s="176">
        <v>13</v>
      </c>
      <c r="H8" s="185">
        <v>45037</v>
      </c>
      <c r="I8" s="180" t="s">
        <v>24</v>
      </c>
    </row>
    <row r="9" spans="1:9" ht="25.35" customHeight="1" x14ac:dyDescent="0.25">
      <c r="A9" s="176">
        <v>7</v>
      </c>
      <c r="B9" s="14" t="s">
        <v>660</v>
      </c>
      <c r="C9" s="14" t="s">
        <v>661</v>
      </c>
      <c r="D9" s="159" t="s">
        <v>10</v>
      </c>
      <c r="E9" s="177">
        <v>23166.22</v>
      </c>
      <c r="F9" s="178">
        <v>4890</v>
      </c>
      <c r="G9" s="176">
        <v>19</v>
      </c>
      <c r="H9" s="179">
        <v>45058</v>
      </c>
      <c r="I9" s="180" t="s">
        <v>26</v>
      </c>
    </row>
    <row r="10" spans="1:9" ht="25.35" customHeight="1" x14ac:dyDescent="0.25">
      <c r="A10" s="176">
        <v>8</v>
      </c>
      <c r="B10" s="158" t="s">
        <v>662</v>
      </c>
      <c r="C10" s="158" t="s">
        <v>663</v>
      </c>
      <c r="D10" s="159" t="s">
        <v>10</v>
      </c>
      <c r="E10" s="177">
        <v>22692.23</v>
      </c>
      <c r="F10" s="178">
        <v>3519</v>
      </c>
      <c r="G10" s="176">
        <v>16</v>
      </c>
      <c r="H10" s="179">
        <v>45058</v>
      </c>
      <c r="I10" s="180" t="s">
        <v>26</v>
      </c>
    </row>
    <row r="11" spans="1:9" ht="25.35" customHeight="1" x14ac:dyDescent="0.25">
      <c r="A11" s="176">
        <v>9</v>
      </c>
      <c r="B11" s="158" t="s">
        <v>664</v>
      </c>
      <c r="C11" s="158" t="s">
        <v>665</v>
      </c>
      <c r="D11" s="159" t="s">
        <v>10</v>
      </c>
      <c r="E11" s="177">
        <v>21568.17</v>
      </c>
      <c r="F11" s="178">
        <v>3178</v>
      </c>
      <c r="G11" s="176">
        <v>16</v>
      </c>
      <c r="H11" s="179">
        <v>45058</v>
      </c>
      <c r="I11" s="180" t="s">
        <v>46</v>
      </c>
    </row>
    <row r="12" spans="1:9" ht="25.35" customHeight="1" x14ac:dyDescent="0.25">
      <c r="A12" s="176">
        <v>10</v>
      </c>
      <c r="B12" s="158" t="s">
        <v>685</v>
      </c>
      <c r="C12" s="158" t="s">
        <v>686</v>
      </c>
      <c r="D12" s="159" t="s">
        <v>10</v>
      </c>
      <c r="E12" s="177">
        <v>20836.45</v>
      </c>
      <c r="F12" s="178">
        <v>3942</v>
      </c>
      <c r="G12" s="176">
        <v>16</v>
      </c>
      <c r="H12" s="179">
        <v>45072</v>
      </c>
      <c r="I12" s="180" t="s">
        <v>11</v>
      </c>
    </row>
    <row r="13" spans="1:9" ht="25.35" customHeight="1" x14ac:dyDescent="0.25">
      <c r="A13" s="176">
        <v>11</v>
      </c>
      <c r="B13" s="158" t="s">
        <v>365</v>
      </c>
      <c r="C13" s="158" t="s">
        <v>364</v>
      </c>
      <c r="D13" s="159" t="s">
        <v>63</v>
      </c>
      <c r="E13" s="177">
        <v>20591.8</v>
      </c>
      <c r="F13" s="178">
        <v>4286</v>
      </c>
      <c r="G13" s="176">
        <v>19</v>
      </c>
      <c r="H13" s="179">
        <v>45045</v>
      </c>
      <c r="I13" s="180" t="s">
        <v>32</v>
      </c>
    </row>
    <row r="14" spans="1:9" ht="25.35" customHeight="1" x14ac:dyDescent="0.25">
      <c r="A14" s="176">
        <v>12</v>
      </c>
      <c r="B14" s="158" t="s">
        <v>704</v>
      </c>
      <c r="C14" s="158" t="s">
        <v>705</v>
      </c>
      <c r="D14" s="159" t="s">
        <v>63</v>
      </c>
      <c r="E14" s="177">
        <v>18874.299999999996</v>
      </c>
      <c r="F14" s="178">
        <v>4209</v>
      </c>
      <c r="G14" s="176">
        <v>16</v>
      </c>
      <c r="H14" s="179">
        <v>45051</v>
      </c>
      <c r="I14" s="180" t="s">
        <v>147</v>
      </c>
    </row>
    <row r="15" spans="1:9" ht="25.35" customHeight="1" x14ac:dyDescent="0.25">
      <c r="A15" s="176">
        <v>13</v>
      </c>
      <c r="B15" s="195" t="s">
        <v>386</v>
      </c>
      <c r="C15" s="195" t="s">
        <v>387</v>
      </c>
      <c r="D15" s="192" t="s">
        <v>10</v>
      </c>
      <c r="E15" s="177">
        <v>14144.99</v>
      </c>
      <c r="F15" s="178">
        <v>2040</v>
      </c>
      <c r="G15" s="176">
        <v>5</v>
      </c>
      <c r="H15" s="185">
        <v>45023</v>
      </c>
      <c r="I15" s="180" t="s">
        <v>388</v>
      </c>
    </row>
    <row r="16" spans="1:9" ht="25.35" customHeight="1" x14ac:dyDescent="0.25">
      <c r="A16" s="176">
        <v>14</v>
      </c>
      <c r="B16" s="158" t="s">
        <v>666</v>
      </c>
      <c r="C16" s="158" t="s">
        <v>667</v>
      </c>
      <c r="D16" s="159" t="s">
        <v>10</v>
      </c>
      <c r="E16" s="177">
        <v>10885.2</v>
      </c>
      <c r="F16" s="178">
        <v>1880</v>
      </c>
      <c r="G16" s="176">
        <v>16</v>
      </c>
      <c r="H16" s="179">
        <v>45072</v>
      </c>
      <c r="I16" s="180" t="s">
        <v>26</v>
      </c>
    </row>
    <row r="17" spans="1:9" ht="25.35" customHeight="1" x14ac:dyDescent="0.25">
      <c r="A17" s="176">
        <v>15</v>
      </c>
      <c r="B17" s="196" t="s">
        <v>301</v>
      </c>
      <c r="C17" s="158" t="s">
        <v>302</v>
      </c>
      <c r="D17" s="159" t="s">
        <v>10</v>
      </c>
      <c r="E17" s="181">
        <v>9314.23</v>
      </c>
      <c r="F17" s="182">
        <v>1314</v>
      </c>
      <c r="G17" s="193">
        <v>7</v>
      </c>
      <c r="H17" s="179">
        <v>45009</v>
      </c>
      <c r="I17" s="180" t="s">
        <v>26</v>
      </c>
    </row>
    <row r="18" spans="1:9" ht="25.35" customHeight="1" x14ac:dyDescent="0.25">
      <c r="A18" s="176">
        <v>16</v>
      </c>
      <c r="B18" s="14" t="s">
        <v>692</v>
      </c>
      <c r="C18" s="14" t="s">
        <v>692</v>
      </c>
      <c r="D18" s="159" t="s">
        <v>693</v>
      </c>
      <c r="E18" s="177">
        <v>8668</v>
      </c>
      <c r="F18" s="178">
        <v>1448</v>
      </c>
      <c r="G18" s="176">
        <v>18</v>
      </c>
      <c r="H18" s="179">
        <v>45058</v>
      </c>
      <c r="I18" s="180" t="s">
        <v>55</v>
      </c>
    </row>
    <row r="19" spans="1:9" ht="25.35" customHeight="1" x14ac:dyDescent="0.25">
      <c r="A19" s="176">
        <v>17</v>
      </c>
      <c r="B19" s="158" t="s">
        <v>668</v>
      </c>
      <c r="C19" s="158" t="s">
        <v>669</v>
      </c>
      <c r="D19" s="159" t="s">
        <v>10</v>
      </c>
      <c r="E19" s="181">
        <v>6397.52</v>
      </c>
      <c r="F19" s="182">
        <v>983</v>
      </c>
      <c r="G19" s="193">
        <v>10</v>
      </c>
      <c r="H19" s="179" t="s">
        <v>138</v>
      </c>
      <c r="I19" s="180" t="s">
        <v>46</v>
      </c>
    </row>
    <row r="20" spans="1:9" ht="25.35" customHeight="1" x14ac:dyDescent="0.25">
      <c r="A20" s="176">
        <v>18</v>
      </c>
      <c r="B20" s="158" t="s">
        <v>700</v>
      </c>
      <c r="C20" s="158" t="s">
        <v>700</v>
      </c>
      <c r="D20" s="159" t="s">
        <v>10</v>
      </c>
      <c r="E20" s="177">
        <v>6170.64</v>
      </c>
      <c r="F20" s="178">
        <v>1028</v>
      </c>
      <c r="G20" s="176">
        <v>9</v>
      </c>
      <c r="H20" s="179">
        <v>45072</v>
      </c>
      <c r="I20" s="180" t="s">
        <v>461</v>
      </c>
    </row>
    <row r="21" spans="1:9" ht="25.35" customHeight="1" x14ac:dyDescent="0.25">
      <c r="A21" s="176">
        <v>19</v>
      </c>
      <c r="B21" s="184" t="s">
        <v>393</v>
      </c>
      <c r="C21" s="184" t="s">
        <v>393</v>
      </c>
      <c r="D21" s="192" t="s">
        <v>10</v>
      </c>
      <c r="E21" s="177">
        <v>5914.57</v>
      </c>
      <c r="F21" s="178">
        <v>945</v>
      </c>
      <c r="G21" s="176">
        <v>6</v>
      </c>
      <c r="H21" s="185">
        <v>45030</v>
      </c>
      <c r="I21" s="180" t="s">
        <v>24</v>
      </c>
    </row>
    <row r="22" spans="1:9" ht="25.35" customHeight="1" x14ac:dyDescent="0.25">
      <c r="A22" s="176">
        <v>20</v>
      </c>
      <c r="B22" s="184" t="s">
        <v>449</v>
      </c>
      <c r="C22" s="184" t="s">
        <v>449</v>
      </c>
      <c r="D22" s="159" t="s">
        <v>450</v>
      </c>
      <c r="E22" s="177">
        <v>5425</v>
      </c>
      <c r="F22" s="178">
        <v>863</v>
      </c>
      <c r="G22" s="176">
        <v>9</v>
      </c>
      <c r="H22" s="185">
        <v>45030</v>
      </c>
      <c r="I22" s="180" t="s">
        <v>55</v>
      </c>
    </row>
    <row r="23" spans="1:9" ht="25.35" customHeight="1" x14ac:dyDescent="0.25">
      <c r="A23" s="176">
        <v>21</v>
      </c>
      <c r="B23" s="196" t="s">
        <v>363</v>
      </c>
      <c r="C23" s="196" t="s">
        <v>362</v>
      </c>
      <c r="D23" s="159" t="s">
        <v>10</v>
      </c>
      <c r="E23" s="177">
        <v>4973.95</v>
      </c>
      <c r="F23" s="178">
        <v>859</v>
      </c>
      <c r="G23" s="176">
        <v>19</v>
      </c>
      <c r="H23" s="179">
        <v>45044</v>
      </c>
      <c r="I23" s="180" t="s">
        <v>32</v>
      </c>
    </row>
    <row r="24" spans="1:9" ht="25.35" customHeight="1" x14ac:dyDescent="0.25">
      <c r="A24" s="176">
        <v>22</v>
      </c>
      <c r="B24" s="158" t="s">
        <v>687</v>
      </c>
      <c r="C24" s="158" t="s">
        <v>688</v>
      </c>
      <c r="D24" s="159" t="s">
        <v>689</v>
      </c>
      <c r="E24" s="177">
        <v>4515.95</v>
      </c>
      <c r="F24" s="178">
        <v>813</v>
      </c>
      <c r="G24" s="176">
        <v>15</v>
      </c>
      <c r="H24" s="179">
        <v>45065</v>
      </c>
      <c r="I24" s="180" t="s">
        <v>11</v>
      </c>
    </row>
    <row r="25" spans="1:9" ht="25.35" customHeight="1" x14ac:dyDescent="0.25">
      <c r="A25" s="176">
        <v>23</v>
      </c>
      <c r="B25" s="184" t="s">
        <v>394</v>
      </c>
      <c r="C25" s="184" t="s">
        <v>394</v>
      </c>
      <c r="D25" s="159" t="s">
        <v>133</v>
      </c>
      <c r="E25" s="177">
        <v>3919.47</v>
      </c>
      <c r="F25" s="178">
        <v>635</v>
      </c>
      <c r="G25" s="176">
        <v>6</v>
      </c>
      <c r="H25" s="185">
        <v>45030</v>
      </c>
      <c r="I25" s="180" t="s">
        <v>388</v>
      </c>
    </row>
    <row r="26" spans="1:9" ht="25.35" customHeight="1" x14ac:dyDescent="0.25">
      <c r="A26" s="176">
        <v>24</v>
      </c>
      <c r="B26" s="219" t="s">
        <v>775</v>
      </c>
      <c r="C26" s="219" t="s">
        <v>776</v>
      </c>
      <c r="D26" s="159" t="s">
        <v>63</v>
      </c>
      <c r="E26" s="177">
        <v>3539.5</v>
      </c>
      <c r="F26" s="178">
        <v>630</v>
      </c>
      <c r="G26" s="176">
        <v>18</v>
      </c>
      <c r="H26" s="137">
        <v>45051</v>
      </c>
      <c r="I26" s="66" t="s">
        <v>38</v>
      </c>
    </row>
    <row r="27" spans="1:9" ht="25.35" customHeight="1" x14ac:dyDescent="0.25">
      <c r="A27" s="176">
        <v>25</v>
      </c>
      <c r="B27" s="195" t="s">
        <v>315</v>
      </c>
      <c r="C27" s="196" t="s">
        <v>314</v>
      </c>
      <c r="D27" s="159" t="s">
        <v>316</v>
      </c>
      <c r="E27" s="181">
        <v>3421.06</v>
      </c>
      <c r="F27" s="182">
        <v>534</v>
      </c>
      <c r="G27" s="193">
        <v>3</v>
      </c>
      <c r="H27" s="179">
        <v>45016</v>
      </c>
      <c r="I27" s="180" t="s">
        <v>741</v>
      </c>
    </row>
    <row r="28" spans="1:9" ht="25.35" customHeight="1" x14ac:dyDescent="0.25">
      <c r="A28" s="176">
        <v>26</v>
      </c>
      <c r="B28" s="158" t="s">
        <v>350</v>
      </c>
      <c r="C28" s="158" t="s">
        <v>350</v>
      </c>
      <c r="D28" s="159" t="s">
        <v>13</v>
      </c>
      <c r="E28" s="181">
        <v>3168.7999999999997</v>
      </c>
      <c r="F28" s="182">
        <v>480</v>
      </c>
      <c r="G28" s="193">
        <v>3</v>
      </c>
      <c r="H28" s="179">
        <v>44988</v>
      </c>
      <c r="I28" s="180" t="s">
        <v>351</v>
      </c>
    </row>
    <row r="29" spans="1:9" ht="25.35" customHeight="1" x14ac:dyDescent="0.25">
      <c r="A29" s="176">
        <v>27</v>
      </c>
      <c r="B29" s="184" t="s">
        <v>439</v>
      </c>
      <c r="C29" s="184" t="s">
        <v>440</v>
      </c>
      <c r="D29" s="159" t="s">
        <v>10</v>
      </c>
      <c r="E29" s="177">
        <v>2848.4</v>
      </c>
      <c r="F29" s="178">
        <v>537</v>
      </c>
      <c r="G29" s="176">
        <v>3</v>
      </c>
      <c r="H29" s="185">
        <v>45047</v>
      </c>
      <c r="I29" s="180" t="s">
        <v>18</v>
      </c>
    </row>
    <row r="30" spans="1:9" ht="25.35" customHeight="1" x14ac:dyDescent="0.25">
      <c r="A30" s="176">
        <v>28</v>
      </c>
      <c r="B30" s="196" t="s">
        <v>698</v>
      </c>
      <c r="C30" s="158" t="s">
        <v>699</v>
      </c>
      <c r="D30" s="159" t="s">
        <v>10</v>
      </c>
      <c r="E30" s="177">
        <v>2663.57</v>
      </c>
      <c r="F30" s="178">
        <v>488</v>
      </c>
      <c r="G30" s="176">
        <v>4</v>
      </c>
      <c r="H30" s="179">
        <v>45065</v>
      </c>
      <c r="I30" s="180" t="s">
        <v>461</v>
      </c>
    </row>
    <row r="31" spans="1:9" ht="25.35" customHeight="1" x14ac:dyDescent="0.25">
      <c r="A31" s="176">
        <v>29</v>
      </c>
      <c r="B31" s="158" t="s">
        <v>670</v>
      </c>
      <c r="C31" s="158" t="s">
        <v>671</v>
      </c>
      <c r="D31" s="159" t="s">
        <v>347</v>
      </c>
      <c r="E31" s="177">
        <v>2540.8200000000002</v>
      </c>
      <c r="F31" s="178">
        <v>629</v>
      </c>
      <c r="G31" s="176">
        <v>6</v>
      </c>
      <c r="H31" s="186">
        <v>45072</v>
      </c>
      <c r="I31" s="159" t="s">
        <v>82</v>
      </c>
    </row>
    <row r="32" spans="1:9" ht="25.35" customHeight="1" x14ac:dyDescent="0.25">
      <c r="A32" s="176">
        <v>30</v>
      </c>
      <c r="B32" s="162" t="s">
        <v>464</v>
      </c>
      <c r="C32" s="162" t="s">
        <v>270</v>
      </c>
      <c r="D32" s="159" t="s">
        <v>271</v>
      </c>
      <c r="E32" s="197">
        <v>2363.3000000000002</v>
      </c>
      <c r="F32" s="198">
        <v>398</v>
      </c>
      <c r="G32" s="199">
        <v>5</v>
      </c>
      <c r="H32" s="186">
        <v>45012</v>
      </c>
      <c r="I32" s="159" t="s">
        <v>38</v>
      </c>
    </row>
    <row r="33" spans="1:9" ht="25.35" customHeight="1" x14ac:dyDescent="0.25">
      <c r="A33" s="176">
        <v>31</v>
      </c>
      <c r="B33" s="158" t="s">
        <v>25</v>
      </c>
      <c r="C33" s="158" t="s">
        <v>25</v>
      </c>
      <c r="D33" s="163" t="s">
        <v>13</v>
      </c>
      <c r="E33" s="197">
        <v>2293.6</v>
      </c>
      <c r="F33" s="198">
        <v>466</v>
      </c>
      <c r="G33" s="199">
        <v>3</v>
      </c>
      <c r="H33" s="186">
        <v>44974</v>
      </c>
      <c r="I33" s="159" t="s">
        <v>26</v>
      </c>
    </row>
    <row r="34" spans="1:9" ht="25.35" customHeight="1" x14ac:dyDescent="0.25">
      <c r="A34" s="176">
        <v>32</v>
      </c>
      <c r="B34" s="158" t="s">
        <v>707</v>
      </c>
      <c r="C34" s="162" t="s">
        <v>708</v>
      </c>
      <c r="D34" s="163" t="s">
        <v>23</v>
      </c>
      <c r="E34" s="190">
        <v>2202.56</v>
      </c>
      <c r="F34" s="191">
        <v>416</v>
      </c>
      <c r="G34" s="194" t="s">
        <v>277</v>
      </c>
      <c r="H34" s="186">
        <v>45051</v>
      </c>
      <c r="I34" s="18" t="s">
        <v>105</v>
      </c>
    </row>
    <row r="35" spans="1:9" ht="25.35" customHeight="1" x14ac:dyDescent="0.25">
      <c r="A35" s="176">
        <v>33</v>
      </c>
      <c r="B35" s="196" t="s">
        <v>90</v>
      </c>
      <c r="C35" s="162" t="s">
        <v>91</v>
      </c>
      <c r="D35" s="163" t="s">
        <v>10</v>
      </c>
      <c r="E35" s="197">
        <v>2162.1</v>
      </c>
      <c r="F35" s="198">
        <v>423</v>
      </c>
      <c r="G35" s="199">
        <v>5</v>
      </c>
      <c r="H35" s="186">
        <v>44981</v>
      </c>
      <c r="I35" s="159" t="s">
        <v>35</v>
      </c>
    </row>
    <row r="36" spans="1:9" ht="25.5" customHeight="1" x14ac:dyDescent="0.25">
      <c r="A36" s="176">
        <v>34</v>
      </c>
      <c r="B36" s="184" t="s">
        <v>263</v>
      </c>
      <c r="C36" s="187" t="s">
        <v>267</v>
      </c>
      <c r="D36" s="163" t="s">
        <v>269</v>
      </c>
      <c r="E36" s="200">
        <v>2078.1899999999996</v>
      </c>
      <c r="F36" s="201">
        <v>390</v>
      </c>
      <c r="G36" s="199">
        <v>5</v>
      </c>
      <c r="H36" s="202">
        <v>45012</v>
      </c>
      <c r="I36" s="163" t="s">
        <v>38</v>
      </c>
    </row>
    <row r="37" spans="1:9" ht="25.5" customHeight="1" x14ac:dyDescent="0.25">
      <c r="A37" s="176">
        <v>35</v>
      </c>
      <c r="B37" s="184" t="s">
        <v>384</v>
      </c>
      <c r="C37" s="184" t="s">
        <v>384</v>
      </c>
      <c r="D37" s="192" t="s">
        <v>13</v>
      </c>
      <c r="E37" s="177">
        <v>1560.2</v>
      </c>
      <c r="F37" s="178">
        <v>281</v>
      </c>
      <c r="G37" s="176">
        <v>10</v>
      </c>
      <c r="H37" s="188">
        <v>45043</v>
      </c>
      <c r="I37" s="163" t="s">
        <v>385</v>
      </c>
    </row>
    <row r="38" spans="1:9" ht="25.9" customHeight="1" x14ac:dyDescent="0.25">
      <c r="A38" s="176">
        <v>36</v>
      </c>
      <c r="B38" s="184" t="s">
        <v>458</v>
      </c>
      <c r="C38" s="184" t="s">
        <v>457</v>
      </c>
      <c r="D38" s="159" t="s">
        <v>459</v>
      </c>
      <c r="E38" s="177">
        <v>1475.36</v>
      </c>
      <c r="F38" s="178">
        <v>240</v>
      </c>
      <c r="G38" s="176">
        <v>7</v>
      </c>
      <c r="H38" s="188">
        <v>45044</v>
      </c>
      <c r="I38" s="159" t="s">
        <v>461</v>
      </c>
    </row>
    <row r="39" spans="1:9" ht="25.9" customHeight="1" x14ac:dyDescent="0.25">
      <c r="A39" s="176">
        <v>37</v>
      </c>
      <c r="B39" s="184" t="s">
        <v>658</v>
      </c>
      <c r="C39" s="158" t="s">
        <v>659</v>
      </c>
      <c r="D39" s="159" t="s">
        <v>63</v>
      </c>
      <c r="E39" s="177">
        <v>1222.75</v>
      </c>
      <c r="F39" s="178">
        <v>292</v>
      </c>
      <c r="G39" s="176">
        <v>14</v>
      </c>
      <c r="H39" s="186">
        <v>45065</v>
      </c>
      <c r="I39" s="159" t="s">
        <v>38</v>
      </c>
    </row>
    <row r="40" spans="1:9" ht="25.9" customHeight="1" x14ac:dyDescent="0.25">
      <c r="A40" s="176">
        <v>38</v>
      </c>
      <c r="B40" s="184" t="s">
        <v>836</v>
      </c>
      <c r="C40" s="158" t="s">
        <v>837</v>
      </c>
      <c r="D40" s="159" t="s">
        <v>838</v>
      </c>
      <c r="E40" s="177">
        <v>1194</v>
      </c>
      <c r="F40" s="178">
        <v>247</v>
      </c>
      <c r="G40" s="176">
        <v>1</v>
      </c>
      <c r="H40" s="186">
        <v>44807</v>
      </c>
      <c r="I40" s="159" t="s">
        <v>835</v>
      </c>
    </row>
    <row r="41" spans="1:9" ht="25.9" customHeight="1" x14ac:dyDescent="0.25">
      <c r="A41" s="176">
        <v>39</v>
      </c>
      <c r="B41" s="158" t="s">
        <v>839</v>
      </c>
      <c r="C41" s="158" t="s">
        <v>840</v>
      </c>
      <c r="D41" s="159" t="s">
        <v>841</v>
      </c>
      <c r="E41" s="177">
        <v>1208</v>
      </c>
      <c r="F41" s="178">
        <v>294</v>
      </c>
      <c r="G41" s="176">
        <v>1</v>
      </c>
      <c r="H41" s="186">
        <v>44716</v>
      </c>
      <c r="I41" s="159" t="s">
        <v>835</v>
      </c>
    </row>
    <row r="42" spans="1:9" ht="25.9" customHeight="1" x14ac:dyDescent="0.25">
      <c r="A42" s="176">
        <v>40</v>
      </c>
      <c r="B42" s="14" t="s">
        <v>175</v>
      </c>
      <c r="C42" s="14" t="s">
        <v>175</v>
      </c>
      <c r="D42" s="18" t="s">
        <v>13</v>
      </c>
      <c r="E42" s="181">
        <v>1189</v>
      </c>
      <c r="F42" s="182">
        <v>307</v>
      </c>
      <c r="G42" s="193">
        <v>1</v>
      </c>
      <c r="H42" s="186">
        <v>44659</v>
      </c>
      <c r="I42" s="159" t="s">
        <v>26</v>
      </c>
    </row>
    <row r="43" spans="1:9" ht="25.9" customHeight="1" x14ac:dyDescent="0.25">
      <c r="A43" s="176">
        <v>41</v>
      </c>
      <c r="B43" s="184" t="s">
        <v>264</v>
      </c>
      <c r="C43" s="184" t="s">
        <v>268</v>
      </c>
      <c r="D43" s="159" t="s">
        <v>279</v>
      </c>
      <c r="E43" s="181">
        <v>1101</v>
      </c>
      <c r="F43" s="182">
        <v>180</v>
      </c>
      <c r="G43" s="193">
        <v>4</v>
      </c>
      <c r="H43" s="186">
        <v>45012</v>
      </c>
      <c r="I43" s="189" t="s">
        <v>38</v>
      </c>
    </row>
    <row r="44" spans="1:9" ht="25.9" customHeight="1" x14ac:dyDescent="0.25">
      <c r="A44" s="176">
        <v>42</v>
      </c>
      <c r="B44" s="162" t="s">
        <v>706</v>
      </c>
      <c r="C44" s="162" t="s">
        <v>706</v>
      </c>
      <c r="D44" s="22" t="s">
        <v>63</v>
      </c>
      <c r="E44" s="190">
        <v>1085.96</v>
      </c>
      <c r="F44" s="191">
        <v>248</v>
      </c>
      <c r="G44" s="194">
        <v>6</v>
      </c>
      <c r="H44" s="179">
        <v>45072</v>
      </c>
      <c r="I44" s="18" t="s">
        <v>147</v>
      </c>
    </row>
    <row r="45" spans="1:9" ht="25.9" customHeight="1" x14ac:dyDescent="0.25">
      <c r="A45" s="176">
        <v>43</v>
      </c>
      <c r="B45" s="19" t="s">
        <v>146</v>
      </c>
      <c r="C45" s="19" t="s">
        <v>352</v>
      </c>
      <c r="D45" s="22" t="s">
        <v>63</v>
      </c>
      <c r="E45" s="152">
        <v>1076</v>
      </c>
      <c r="F45" s="50">
        <v>415</v>
      </c>
      <c r="G45" s="20">
        <v>2</v>
      </c>
      <c r="H45" s="139">
        <v>44967</v>
      </c>
      <c r="I45" s="154" t="s">
        <v>147</v>
      </c>
    </row>
    <row r="46" spans="1:9" ht="25.9" customHeight="1" x14ac:dyDescent="0.25">
      <c r="A46" s="176">
        <v>44</v>
      </c>
      <c r="B46" s="162" t="s">
        <v>679</v>
      </c>
      <c r="C46" s="162" t="s">
        <v>680</v>
      </c>
      <c r="D46" s="163" t="s">
        <v>188</v>
      </c>
      <c r="E46" s="203">
        <v>1050</v>
      </c>
      <c r="F46" s="204">
        <v>145</v>
      </c>
      <c r="G46" s="194">
        <v>1</v>
      </c>
      <c r="H46" s="186">
        <v>44414</v>
      </c>
      <c r="I46" s="189" t="s">
        <v>678</v>
      </c>
    </row>
    <row r="47" spans="1:9" ht="25.9" customHeight="1" x14ac:dyDescent="0.25">
      <c r="A47" s="176">
        <v>45</v>
      </c>
      <c r="B47" s="162" t="s">
        <v>360</v>
      </c>
      <c r="C47" s="205" t="s">
        <v>361</v>
      </c>
      <c r="D47" s="163" t="s">
        <v>10</v>
      </c>
      <c r="E47" s="203">
        <v>1039.18</v>
      </c>
      <c r="F47" s="204">
        <v>167</v>
      </c>
      <c r="G47" s="194">
        <v>5</v>
      </c>
      <c r="H47" s="186">
        <v>45037</v>
      </c>
      <c r="I47" s="189" t="s">
        <v>32</v>
      </c>
    </row>
    <row r="48" spans="1:9" ht="25.9" customHeight="1" x14ac:dyDescent="0.25">
      <c r="A48" s="176">
        <v>46</v>
      </c>
      <c r="B48" s="162" t="s">
        <v>672</v>
      </c>
      <c r="C48" s="162" t="s">
        <v>673</v>
      </c>
      <c r="D48" s="163" t="s">
        <v>113</v>
      </c>
      <c r="E48" s="203">
        <v>969.5</v>
      </c>
      <c r="F48" s="204">
        <v>178</v>
      </c>
      <c r="G48" s="194">
        <v>7</v>
      </c>
      <c r="H48" s="186">
        <v>45052</v>
      </c>
      <c r="I48" s="189" t="s">
        <v>82</v>
      </c>
    </row>
    <row r="49" spans="1:9" ht="25.9" customHeight="1" x14ac:dyDescent="0.25">
      <c r="A49" s="176">
        <v>47</v>
      </c>
      <c r="B49" s="187" t="s">
        <v>455</v>
      </c>
      <c r="C49" s="187" t="s">
        <v>455</v>
      </c>
      <c r="D49" s="163" t="s">
        <v>400</v>
      </c>
      <c r="E49" s="203">
        <v>752.22</v>
      </c>
      <c r="F49" s="204">
        <v>127</v>
      </c>
      <c r="G49" s="194">
        <v>4</v>
      </c>
      <c r="H49" s="188">
        <v>45030</v>
      </c>
      <c r="I49" s="189" t="s">
        <v>456</v>
      </c>
    </row>
    <row r="50" spans="1:9" ht="25.9" customHeight="1" x14ac:dyDescent="0.25">
      <c r="A50" s="176">
        <v>48</v>
      </c>
      <c r="B50" s="162" t="s">
        <v>701</v>
      </c>
      <c r="C50" s="162" t="s">
        <v>702</v>
      </c>
      <c r="D50" s="163" t="s">
        <v>703</v>
      </c>
      <c r="E50" s="203">
        <v>750.3</v>
      </c>
      <c r="F50" s="204">
        <v>145</v>
      </c>
      <c r="G50" s="194">
        <v>11</v>
      </c>
      <c r="H50" s="186">
        <v>45059</v>
      </c>
      <c r="I50" s="189" t="s">
        <v>123</v>
      </c>
    </row>
    <row r="51" spans="1:9" ht="25.9" customHeight="1" x14ac:dyDescent="0.25">
      <c r="A51" s="176">
        <v>49</v>
      </c>
      <c r="B51" s="162" t="s">
        <v>866</v>
      </c>
      <c r="C51" s="158" t="s">
        <v>867</v>
      </c>
      <c r="D51" s="159" t="s">
        <v>411</v>
      </c>
      <c r="E51" s="177">
        <v>619</v>
      </c>
      <c r="F51" s="178">
        <v>178</v>
      </c>
      <c r="G51" s="176">
        <v>1</v>
      </c>
      <c r="H51" s="186">
        <v>42654</v>
      </c>
      <c r="I51" s="159" t="s">
        <v>835</v>
      </c>
    </row>
    <row r="52" spans="1:9" ht="26.25" customHeight="1" x14ac:dyDescent="0.25">
      <c r="A52" s="176">
        <v>50</v>
      </c>
      <c r="B52" s="162" t="s">
        <v>377</v>
      </c>
      <c r="C52" s="158" t="s">
        <v>378</v>
      </c>
      <c r="D52" s="159" t="s">
        <v>347</v>
      </c>
      <c r="E52" s="177">
        <v>596.54999999999995</v>
      </c>
      <c r="F52" s="178">
        <v>129</v>
      </c>
      <c r="G52" s="176">
        <v>5</v>
      </c>
      <c r="H52" s="186">
        <v>45030</v>
      </c>
      <c r="I52" s="159" t="s">
        <v>82</v>
      </c>
    </row>
    <row r="53" spans="1:9" ht="26.25" customHeight="1" x14ac:dyDescent="0.25">
      <c r="A53" s="176">
        <v>51</v>
      </c>
      <c r="B53" s="162" t="s">
        <v>868</v>
      </c>
      <c r="C53" s="158" t="s">
        <v>869</v>
      </c>
      <c r="D53" s="159" t="s">
        <v>162</v>
      </c>
      <c r="E53" s="177">
        <v>596</v>
      </c>
      <c r="F53" s="178">
        <v>149</v>
      </c>
      <c r="G53" s="176">
        <v>1</v>
      </c>
      <c r="H53" s="186">
        <v>42301</v>
      </c>
      <c r="I53" s="159" t="s">
        <v>835</v>
      </c>
    </row>
    <row r="54" spans="1:9" ht="26.25" customHeight="1" x14ac:dyDescent="0.25">
      <c r="A54" s="176">
        <v>52</v>
      </c>
      <c r="B54" s="14" t="s">
        <v>694</v>
      </c>
      <c r="C54" s="14" t="s">
        <v>695</v>
      </c>
      <c r="D54" s="159" t="s">
        <v>10</v>
      </c>
      <c r="E54" s="177">
        <v>594.53</v>
      </c>
      <c r="F54" s="178">
        <v>93</v>
      </c>
      <c r="G54" s="176">
        <v>2</v>
      </c>
      <c r="H54" s="186">
        <v>45051</v>
      </c>
      <c r="I54" s="159" t="s">
        <v>461</v>
      </c>
    </row>
    <row r="55" spans="1:9" ht="26.25" customHeight="1" x14ac:dyDescent="0.25">
      <c r="A55" s="176">
        <v>53</v>
      </c>
      <c r="B55" s="162" t="s">
        <v>247</v>
      </c>
      <c r="C55" s="158" t="s">
        <v>248</v>
      </c>
      <c r="D55" s="159" t="s">
        <v>10</v>
      </c>
      <c r="E55" s="181">
        <v>529.20000000000005</v>
      </c>
      <c r="F55" s="182">
        <v>91</v>
      </c>
      <c r="G55" s="193">
        <v>3</v>
      </c>
      <c r="H55" s="186">
        <v>44678</v>
      </c>
      <c r="I55" s="159" t="s">
        <v>32</v>
      </c>
    </row>
    <row r="56" spans="1:9" ht="26.25" customHeight="1" x14ac:dyDescent="0.25">
      <c r="A56" s="176">
        <v>54</v>
      </c>
      <c r="B56" s="184" t="s">
        <v>447</v>
      </c>
      <c r="C56" s="184" t="s">
        <v>448</v>
      </c>
      <c r="D56" s="159" t="s">
        <v>188</v>
      </c>
      <c r="E56" s="177">
        <v>524</v>
      </c>
      <c r="F56" s="178">
        <v>144</v>
      </c>
      <c r="G56" s="176">
        <v>1</v>
      </c>
      <c r="H56" s="188">
        <v>45016</v>
      </c>
      <c r="I56" s="206" t="s">
        <v>147</v>
      </c>
    </row>
    <row r="57" spans="1:9" ht="26.25" customHeight="1" x14ac:dyDescent="0.25">
      <c r="A57" s="176">
        <v>55</v>
      </c>
      <c r="B57" s="184" t="s">
        <v>858</v>
      </c>
      <c r="C57" s="158" t="s">
        <v>859</v>
      </c>
      <c r="D57" s="159" t="s">
        <v>423</v>
      </c>
      <c r="E57" s="177">
        <v>461</v>
      </c>
      <c r="F57" s="178">
        <v>86</v>
      </c>
      <c r="G57" s="38">
        <v>1</v>
      </c>
      <c r="H57" s="139">
        <v>44080</v>
      </c>
      <c r="I57" s="18" t="s">
        <v>835</v>
      </c>
    </row>
    <row r="58" spans="1:9" ht="26.25" customHeight="1" x14ac:dyDescent="0.25">
      <c r="A58" s="176">
        <v>56</v>
      </c>
      <c r="B58" s="207" t="s">
        <v>359</v>
      </c>
      <c r="C58" s="196" t="s">
        <v>358</v>
      </c>
      <c r="D58" s="159" t="s">
        <v>10</v>
      </c>
      <c r="E58" s="177">
        <v>437.06</v>
      </c>
      <c r="F58" s="178">
        <v>64</v>
      </c>
      <c r="G58" s="176">
        <v>3</v>
      </c>
      <c r="H58" s="186">
        <v>45023</v>
      </c>
      <c r="I58" s="159" t="s">
        <v>32</v>
      </c>
    </row>
    <row r="59" spans="1:9" ht="26.25" customHeight="1" x14ac:dyDescent="0.25">
      <c r="A59" s="176">
        <v>57</v>
      </c>
      <c r="B59" s="162" t="s">
        <v>696</v>
      </c>
      <c r="C59" s="158" t="s">
        <v>697</v>
      </c>
      <c r="D59" s="159" t="s">
        <v>10</v>
      </c>
      <c r="E59" s="177">
        <v>402.72</v>
      </c>
      <c r="F59" s="178">
        <v>65</v>
      </c>
      <c r="G59" s="176">
        <v>2</v>
      </c>
      <c r="H59" s="186">
        <v>45058</v>
      </c>
      <c r="I59" s="159" t="s">
        <v>461</v>
      </c>
    </row>
    <row r="60" spans="1:9" ht="26.25" customHeight="1" x14ac:dyDescent="0.25">
      <c r="A60" s="176">
        <v>58</v>
      </c>
      <c r="B60" s="187" t="s">
        <v>262</v>
      </c>
      <c r="C60" s="184" t="s">
        <v>265</v>
      </c>
      <c r="D60" s="159" t="s">
        <v>60</v>
      </c>
      <c r="E60" s="181">
        <v>342.3</v>
      </c>
      <c r="F60" s="182">
        <v>92</v>
      </c>
      <c r="G60" s="193">
        <v>3</v>
      </c>
      <c r="H60" s="186">
        <v>45012</v>
      </c>
      <c r="I60" s="159" t="s">
        <v>38</v>
      </c>
    </row>
    <row r="61" spans="1:9" ht="26.25" customHeight="1" x14ac:dyDescent="0.25">
      <c r="A61" s="176">
        <v>59</v>
      </c>
      <c r="B61" s="162" t="s">
        <v>207</v>
      </c>
      <c r="C61" s="158" t="s">
        <v>208</v>
      </c>
      <c r="D61" s="159" t="s">
        <v>10</v>
      </c>
      <c r="E61" s="181">
        <v>312</v>
      </c>
      <c r="F61" s="182">
        <v>104</v>
      </c>
      <c r="G61" s="193">
        <v>1</v>
      </c>
      <c r="H61" s="186">
        <v>44792</v>
      </c>
      <c r="I61" s="159" t="s">
        <v>46</v>
      </c>
    </row>
    <row r="62" spans="1:9" ht="26.25" customHeight="1" x14ac:dyDescent="0.25">
      <c r="A62" s="176">
        <v>60</v>
      </c>
      <c r="B62" s="162" t="s">
        <v>656</v>
      </c>
      <c r="C62" s="162" t="s">
        <v>657</v>
      </c>
      <c r="D62" s="163" t="s">
        <v>113</v>
      </c>
      <c r="E62" s="203">
        <v>290</v>
      </c>
      <c r="F62" s="204">
        <v>58</v>
      </c>
      <c r="G62" s="194">
        <v>1</v>
      </c>
      <c r="H62" s="202">
        <v>44316</v>
      </c>
      <c r="I62" s="208" t="s">
        <v>38</v>
      </c>
    </row>
    <row r="63" spans="1:9" ht="26.25" customHeight="1" x14ac:dyDescent="0.25">
      <c r="A63" s="176">
        <v>61</v>
      </c>
      <c r="B63" s="162" t="s">
        <v>226</v>
      </c>
      <c r="C63" s="162" t="s">
        <v>227</v>
      </c>
      <c r="D63" s="163" t="s">
        <v>10</v>
      </c>
      <c r="E63" s="203">
        <v>258.13</v>
      </c>
      <c r="F63" s="204">
        <v>87</v>
      </c>
      <c r="G63" s="194">
        <v>2</v>
      </c>
      <c r="H63" s="202">
        <v>44400</v>
      </c>
      <c r="I63" s="208" t="s">
        <v>11</v>
      </c>
    </row>
    <row r="64" spans="1:9" ht="26.25" customHeight="1" x14ac:dyDescent="0.25">
      <c r="A64" s="176">
        <v>62</v>
      </c>
      <c r="B64" s="158" t="s">
        <v>710</v>
      </c>
      <c r="C64" s="162" t="s">
        <v>711</v>
      </c>
      <c r="D64" s="163" t="s">
        <v>712</v>
      </c>
      <c r="E64" s="203">
        <v>198</v>
      </c>
      <c r="F64" s="204">
        <v>66</v>
      </c>
      <c r="G64" s="194">
        <v>1</v>
      </c>
      <c r="H64" s="202">
        <v>43748</v>
      </c>
      <c r="I64" s="208" t="s">
        <v>117</v>
      </c>
    </row>
    <row r="65" spans="1:9" ht="25.9" customHeight="1" x14ac:dyDescent="0.25">
      <c r="A65" s="176">
        <v>63</v>
      </c>
      <c r="B65" s="158" t="s">
        <v>36</v>
      </c>
      <c r="C65" s="162" t="s">
        <v>37</v>
      </c>
      <c r="D65" s="163" t="s">
        <v>10</v>
      </c>
      <c r="E65" s="200">
        <v>160.69999999999999</v>
      </c>
      <c r="F65" s="201">
        <v>23</v>
      </c>
      <c r="G65" s="199">
        <v>2</v>
      </c>
      <c r="H65" s="202">
        <v>44967</v>
      </c>
      <c r="I65" s="208" t="s">
        <v>38</v>
      </c>
    </row>
    <row r="66" spans="1:9" ht="25.5" customHeight="1" x14ac:dyDescent="0.25">
      <c r="A66" s="176">
        <v>64</v>
      </c>
      <c r="B66" s="184" t="s">
        <v>444</v>
      </c>
      <c r="C66" s="184" t="s">
        <v>443</v>
      </c>
      <c r="D66" s="159" t="s">
        <v>63</v>
      </c>
      <c r="E66" s="177">
        <v>151</v>
      </c>
      <c r="F66" s="178">
        <v>27</v>
      </c>
      <c r="G66" s="176">
        <v>2</v>
      </c>
      <c r="H66" s="188">
        <v>45030</v>
      </c>
      <c r="I66" s="159" t="s">
        <v>35</v>
      </c>
    </row>
    <row r="67" spans="1:9" ht="25.15" customHeight="1" x14ac:dyDescent="0.25">
      <c r="A67" s="176">
        <v>65</v>
      </c>
      <c r="B67" s="184" t="s">
        <v>249</v>
      </c>
      <c r="C67" s="158" t="s">
        <v>250</v>
      </c>
      <c r="D67" s="159" t="s">
        <v>13</v>
      </c>
      <c r="E67" s="177">
        <v>145</v>
      </c>
      <c r="F67" s="178">
        <v>29</v>
      </c>
      <c r="G67" s="176">
        <v>1</v>
      </c>
      <c r="H67" s="186">
        <v>41544</v>
      </c>
      <c r="I67" s="159" t="s">
        <v>251</v>
      </c>
    </row>
    <row r="68" spans="1:9" ht="25.5" customHeight="1" x14ac:dyDescent="0.25">
      <c r="A68" s="176">
        <v>66</v>
      </c>
      <c r="B68" s="184" t="s">
        <v>261</v>
      </c>
      <c r="C68" s="184" t="s">
        <v>266</v>
      </c>
      <c r="D68" s="159" t="s">
        <v>278</v>
      </c>
      <c r="E68" s="181">
        <v>140</v>
      </c>
      <c r="F68" s="182">
        <v>37</v>
      </c>
      <c r="G68" s="193">
        <v>2</v>
      </c>
      <c r="H68" s="186">
        <v>45012</v>
      </c>
      <c r="I68" s="159" t="s">
        <v>38</v>
      </c>
    </row>
    <row r="69" spans="1:9" ht="25.5" customHeight="1" x14ac:dyDescent="0.25">
      <c r="A69" s="176">
        <v>67</v>
      </c>
      <c r="B69" s="158" t="s">
        <v>191</v>
      </c>
      <c r="C69" s="158" t="s">
        <v>191</v>
      </c>
      <c r="D69" s="159" t="s">
        <v>13</v>
      </c>
      <c r="E69" s="177">
        <v>120</v>
      </c>
      <c r="F69" s="178">
        <v>24</v>
      </c>
      <c r="G69" s="176">
        <v>1</v>
      </c>
      <c r="H69" s="186">
        <v>44834</v>
      </c>
      <c r="I69" s="209" t="s">
        <v>38</v>
      </c>
    </row>
    <row r="70" spans="1:9" ht="25.5" customHeight="1" x14ac:dyDescent="0.25">
      <c r="A70" s="176">
        <v>68</v>
      </c>
      <c r="B70" s="184" t="s">
        <v>281</v>
      </c>
      <c r="C70" s="158" t="s">
        <v>280</v>
      </c>
      <c r="D70" s="159" t="s">
        <v>282</v>
      </c>
      <c r="E70" s="181">
        <v>117</v>
      </c>
      <c r="F70" s="182">
        <v>24</v>
      </c>
      <c r="G70" s="193">
        <v>1</v>
      </c>
      <c r="H70" s="186">
        <v>45012</v>
      </c>
      <c r="I70" s="159" t="s">
        <v>38</v>
      </c>
    </row>
    <row r="71" spans="1:9" ht="25.5" customHeight="1" x14ac:dyDescent="0.25">
      <c r="A71" s="176">
        <v>69</v>
      </c>
      <c r="B71" s="158" t="s">
        <v>376</v>
      </c>
      <c r="C71" s="158" t="s">
        <v>375</v>
      </c>
      <c r="D71" s="159" t="s">
        <v>347</v>
      </c>
      <c r="E71" s="177">
        <v>112.62</v>
      </c>
      <c r="F71" s="178">
        <v>18</v>
      </c>
      <c r="G71" s="176">
        <v>3</v>
      </c>
      <c r="H71" s="186">
        <v>45044</v>
      </c>
      <c r="I71" s="159" t="s">
        <v>82</v>
      </c>
    </row>
    <row r="72" spans="1:9" ht="25.5" customHeight="1" x14ac:dyDescent="0.25">
      <c r="A72" s="176">
        <v>70</v>
      </c>
      <c r="B72" s="207" t="s">
        <v>690</v>
      </c>
      <c r="C72" s="158" t="s">
        <v>691</v>
      </c>
      <c r="D72" s="159" t="s">
        <v>10</v>
      </c>
      <c r="E72" s="177">
        <v>100</v>
      </c>
      <c r="F72" s="178">
        <v>20</v>
      </c>
      <c r="G72" s="176">
        <v>1</v>
      </c>
      <c r="H72" s="186">
        <v>44792</v>
      </c>
      <c r="I72" s="159" t="s">
        <v>71</v>
      </c>
    </row>
    <row r="73" spans="1:9" ht="25.5" customHeight="1" x14ac:dyDescent="0.25">
      <c r="A73" s="176">
        <v>71</v>
      </c>
      <c r="B73" s="157" t="s">
        <v>80</v>
      </c>
      <c r="C73" s="157" t="s">
        <v>354</v>
      </c>
      <c r="D73" s="159" t="s">
        <v>81</v>
      </c>
      <c r="E73" s="177">
        <v>97.7</v>
      </c>
      <c r="F73" s="178">
        <v>15</v>
      </c>
      <c r="G73" s="176">
        <v>1</v>
      </c>
      <c r="H73" s="186">
        <v>44939</v>
      </c>
      <c r="I73" s="159" t="s">
        <v>82</v>
      </c>
    </row>
    <row r="74" spans="1:9" ht="25.5" customHeight="1" x14ac:dyDescent="0.25">
      <c r="A74" s="176">
        <v>72</v>
      </c>
      <c r="B74" s="184" t="s">
        <v>287</v>
      </c>
      <c r="C74" s="158" t="s">
        <v>293</v>
      </c>
      <c r="D74" s="159" t="s">
        <v>63</v>
      </c>
      <c r="E74" s="181">
        <v>93</v>
      </c>
      <c r="F74" s="182">
        <v>15</v>
      </c>
      <c r="G74" s="193">
        <v>2</v>
      </c>
      <c r="H74" s="186">
        <v>45012</v>
      </c>
      <c r="I74" s="159" t="s">
        <v>38</v>
      </c>
    </row>
    <row r="75" spans="1:9" ht="25.5" customHeight="1" x14ac:dyDescent="0.25">
      <c r="A75" s="176">
        <v>73</v>
      </c>
      <c r="B75" s="184" t="s">
        <v>284</v>
      </c>
      <c r="C75" s="158" t="s">
        <v>294</v>
      </c>
      <c r="D75" s="159" t="s">
        <v>63</v>
      </c>
      <c r="E75" s="181">
        <v>86.8</v>
      </c>
      <c r="F75" s="182">
        <v>18</v>
      </c>
      <c r="G75" s="193">
        <v>2</v>
      </c>
      <c r="H75" s="186">
        <v>45012</v>
      </c>
      <c r="I75" s="159" t="s">
        <v>38</v>
      </c>
    </row>
    <row r="76" spans="1:9" ht="25.5" customHeight="1" x14ac:dyDescent="0.25">
      <c r="A76" s="176">
        <v>74</v>
      </c>
      <c r="B76" s="158" t="s">
        <v>114</v>
      </c>
      <c r="C76" s="158" t="s">
        <v>115</v>
      </c>
      <c r="D76" s="159" t="s">
        <v>116</v>
      </c>
      <c r="E76" s="177">
        <v>85</v>
      </c>
      <c r="F76" s="178">
        <v>15</v>
      </c>
      <c r="G76" s="193">
        <v>1</v>
      </c>
      <c r="H76" s="186">
        <v>44896</v>
      </c>
      <c r="I76" s="159" t="s">
        <v>117</v>
      </c>
    </row>
    <row r="77" spans="1:9" ht="25.5" customHeight="1" x14ac:dyDescent="0.25">
      <c r="A77" s="176">
        <v>75</v>
      </c>
      <c r="B77" s="158" t="s">
        <v>374</v>
      </c>
      <c r="C77" s="158" t="s">
        <v>373</v>
      </c>
      <c r="D77" s="159" t="s">
        <v>278</v>
      </c>
      <c r="E77" s="177">
        <v>69</v>
      </c>
      <c r="F77" s="178">
        <v>13</v>
      </c>
      <c r="G77" s="176">
        <v>1</v>
      </c>
      <c r="H77" s="186">
        <v>43987</v>
      </c>
      <c r="I77" s="159" t="s">
        <v>38</v>
      </c>
    </row>
    <row r="78" spans="1:9" ht="25.5" customHeight="1" x14ac:dyDescent="0.25">
      <c r="A78" s="176">
        <v>76</v>
      </c>
      <c r="B78" s="210" t="s">
        <v>380</v>
      </c>
      <c r="C78" s="187" t="s">
        <v>379</v>
      </c>
      <c r="D78" s="192" t="s">
        <v>63</v>
      </c>
      <c r="E78" s="177">
        <v>69</v>
      </c>
      <c r="F78" s="178">
        <v>12</v>
      </c>
      <c r="G78" s="176">
        <v>3</v>
      </c>
      <c r="H78" s="188">
        <v>45044</v>
      </c>
      <c r="I78" s="159" t="s">
        <v>117</v>
      </c>
    </row>
    <row r="79" spans="1:9" ht="25.5" customHeight="1" x14ac:dyDescent="0.25">
      <c r="A79" s="176">
        <v>77</v>
      </c>
      <c r="B79" s="158" t="s">
        <v>674</v>
      </c>
      <c r="C79" s="158" t="s">
        <v>675</v>
      </c>
      <c r="D79" s="159" t="s">
        <v>113</v>
      </c>
      <c r="E79" s="177">
        <v>65</v>
      </c>
      <c r="F79" s="178">
        <v>13</v>
      </c>
      <c r="G79" s="176">
        <v>1</v>
      </c>
      <c r="H79" s="186">
        <v>44673</v>
      </c>
      <c r="I79" s="159" t="s">
        <v>82</v>
      </c>
    </row>
    <row r="80" spans="1:9" ht="25.5" customHeight="1" x14ac:dyDescent="0.25">
      <c r="A80" s="176">
        <v>78</v>
      </c>
      <c r="B80" s="158" t="s">
        <v>209</v>
      </c>
      <c r="C80" s="158" t="s">
        <v>210</v>
      </c>
      <c r="D80" s="159" t="s">
        <v>188</v>
      </c>
      <c r="E80" s="181">
        <v>59.5</v>
      </c>
      <c r="F80" s="182">
        <v>19</v>
      </c>
      <c r="G80" s="193">
        <v>2</v>
      </c>
      <c r="H80" s="186">
        <v>44855</v>
      </c>
      <c r="I80" s="159" t="s">
        <v>26</v>
      </c>
    </row>
    <row r="81" spans="1:9" ht="25.5" customHeight="1" x14ac:dyDescent="0.25">
      <c r="A81" s="176">
        <v>79</v>
      </c>
      <c r="B81" s="184" t="s">
        <v>272</v>
      </c>
      <c r="C81" s="184" t="s">
        <v>272</v>
      </c>
      <c r="D81" s="159" t="s">
        <v>275</v>
      </c>
      <c r="E81" s="181">
        <v>55.4</v>
      </c>
      <c r="F81" s="182">
        <v>14</v>
      </c>
      <c r="G81" s="193">
        <v>3</v>
      </c>
      <c r="H81" s="186">
        <v>45012</v>
      </c>
      <c r="I81" s="159" t="s">
        <v>38</v>
      </c>
    </row>
    <row r="82" spans="1:9" ht="25.5" customHeight="1" x14ac:dyDescent="0.25">
      <c r="A82" s="176">
        <v>80</v>
      </c>
      <c r="B82" s="158" t="s">
        <v>676</v>
      </c>
      <c r="C82" s="158" t="s">
        <v>677</v>
      </c>
      <c r="D82" s="159" t="s">
        <v>113</v>
      </c>
      <c r="E82" s="177">
        <v>50.46</v>
      </c>
      <c r="F82" s="178">
        <v>11</v>
      </c>
      <c r="G82" s="176">
        <v>1</v>
      </c>
      <c r="H82" s="186">
        <v>43112</v>
      </c>
      <c r="I82" s="159" t="s">
        <v>82</v>
      </c>
    </row>
    <row r="83" spans="1:9" ht="25.5" customHeight="1" x14ac:dyDescent="0.25">
      <c r="A83" s="176">
        <v>81</v>
      </c>
      <c r="B83" s="184" t="s">
        <v>326</v>
      </c>
      <c r="C83" s="184" t="s">
        <v>327</v>
      </c>
      <c r="D83" s="159" t="s">
        <v>328</v>
      </c>
      <c r="E83" s="181">
        <v>44.6</v>
      </c>
      <c r="F83" s="182">
        <v>6</v>
      </c>
      <c r="G83" s="193">
        <v>1</v>
      </c>
      <c r="H83" s="186">
        <v>45009</v>
      </c>
      <c r="I83" s="159" t="s">
        <v>46</v>
      </c>
    </row>
    <row r="84" spans="1:9" ht="25.5" customHeight="1" x14ac:dyDescent="0.25">
      <c r="A84" s="176">
        <v>82</v>
      </c>
      <c r="B84" s="158" t="s">
        <v>64</v>
      </c>
      <c r="C84" s="158" t="s">
        <v>65</v>
      </c>
      <c r="D84" s="159" t="s">
        <v>66</v>
      </c>
      <c r="E84" s="181">
        <v>44.5</v>
      </c>
      <c r="F84" s="182">
        <v>6</v>
      </c>
      <c r="G84" s="193">
        <v>1</v>
      </c>
      <c r="H84" s="186">
        <v>44960</v>
      </c>
      <c r="I84" s="159" t="s">
        <v>11</v>
      </c>
    </row>
    <row r="85" spans="1:9" ht="25.5" customHeight="1" x14ac:dyDescent="0.25">
      <c r="A85" s="176">
        <v>83</v>
      </c>
      <c r="B85" s="195" t="s">
        <v>441</v>
      </c>
      <c r="C85" s="195" t="s">
        <v>442</v>
      </c>
      <c r="D85" s="159" t="s">
        <v>10</v>
      </c>
      <c r="E85" s="177">
        <v>28.7</v>
      </c>
      <c r="F85" s="178">
        <v>4</v>
      </c>
      <c r="G85" s="176">
        <v>1</v>
      </c>
      <c r="H85" s="185">
        <v>45030</v>
      </c>
      <c r="I85" s="180" t="s">
        <v>18</v>
      </c>
    </row>
    <row r="86" spans="1:9" ht="25.5" customHeight="1" x14ac:dyDescent="0.25">
      <c r="A86" s="176">
        <v>84</v>
      </c>
      <c r="B86" s="158" t="s">
        <v>370</v>
      </c>
      <c r="C86" s="158" t="s">
        <v>370</v>
      </c>
      <c r="D86" s="159" t="s">
        <v>13</v>
      </c>
      <c r="E86" s="177">
        <v>20.75</v>
      </c>
      <c r="F86" s="178">
        <v>16</v>
      </c>
      <c r="G86" s="176">
        <v>1</v>
      </c>
      <c r="H86" s="186">
        <v>45026</v>
      </c>
      <c r="I86" s="180" t="s">
        <v>38</v>
      </c>
    </row>
    <row r="87" spans="1:9" ht="25.5" customHeight="1" x14ac:dyDescent="0.25">
      <c r="A87" s="176">
        <v>85</v>
      </c>
      <c r="B87" s="158" t="s">
        <v>655</v>
      </c>
      <c r="C87" s="158" t="s">
        <v>295</v>
      </c>
      <c r="D87" s="159" t="s">
        <v>87</v>
      </c>
      <c r="E87" s="177">
        <v>16</v>
      </c>
      <c r="F87" s="178">
        <v>3</v>
      </c>
      <c r="G87" s="176">
        <v>1</v>
      </c>
      <c r="H87" s="186">
        <v>45012</v>
      </c>
      <c r="I87" s="180" t="s">
        <v>38</v>
      </c>
    </row>
    <row r="88" spans="1:9" ht="25.5" customHeight="1" x14ac:dyDescent="0.25">
      <c r="A88" s="176">
        <v>86</v>
      </c>
      <c r="B88" s="207" t="s">
        <v>88</v>
      </c>
      <c r="C88" s="158" t="s">
        <v>88</v>
      </c>
      <c r="D88" s="159" t="s">
        <v>13</v>
      </c>
      <c r="E88" s="177">
        <v>14.8</v>
      </c>
      <c r="F88" s="178">
        <v>2</v>
      </c>
      <c r="G88" s="193">
        <v>1</v>
      </c>
      <c r="H88" s="186">
        <v>44848</v>
      </c>
      <c r="I88" s="159" t="s">
        <v>89</v>
      </c>
    </row>
    <row r="89" spans="1:9" ht="25.5" customHeight="1" thickBot="1" x14ac:dyDescent="0.3">
      <c r="A89" s="211"/>
      <c r="B89" s="207"/>
      <c r="C89" s="207"/>
      <c r="D89" s="212"/>
      <c r="E89" s="203"/>
      <c r="F89" s="204"/>
      <c r="G89" s="213"/>
      <c r="H89" s="214"/>
      <c r="I89" s="212"/>
    </row>
    <row r="90" spans="1:9" ht="25.5" customHeight="1" thickBot="1" x14ac:dyDescent="0.3">
      <c r="A90" s="146"/>
      <c r="B90" s="156"/>
      <c r="C90" s="156"/>
      <c r="D90" s="145"/>
      <c r="E90" s="101">
        <f>SUM(E3:E88)</f>
        <v>961370.49999999988</v>
      </c>
      <c r="F90" s="215">
        <f>SUM(F3:F88)</f>
        <v>153579</v>
      </c>
      <c r="G90" s="146"/>
      <c r="H90" s="148"/>
      <c r="I90" s="145"/>
    </row>
    <row r="91" spans="1:9" ht="25.5" customHeight="1" x14ac:dyDescent="0.25"/>
  </sheetData>
  <mergeCells count="1">
    <mergeCell ref="A1:I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BAB0-4FD3-40D0-8E06-BD1A9F0BF7B1}">
  <dimension ref="A1:J97"/>
  <sheetViews>
    <sheetView topLeftCell="A83" zoomScale="75" zoomScaleNormal="75" workbookViewId="0">
      <selection activeCell="E45" sqref="E45"/>
    </sheetView>
  </sheetViews>
  <sheetFormatPr defaultColWidth="0" defaultRowHeight="15" zeroHeight="1" x14ac:dyDescent="0.25"/>
  <cols>
    <col min="1" max="1" width="5.7109375" style="168" customWidth="1"/>
    <col min="2" max="3" width="30.7109375" style="169" customWidth="1"/>
    <col min="4" max="4" width="20.7109375" style="183" customWidth="1"/>
    <col min="5" max="5" width="20.7109375" style="170" customWidth="1"/>
    <col min="6" max="6" width="20.7109375" style="171" customWidth="1"/>
    <col min="7" max="7" width="20.7109375" style="168" customWidth="1"/>
    <col min="8" max="8" width="20.7109375" style="175" customWidth="1"/>
    <col min="9" max="9" width="30.7109375" style="169" customWidth="1"/>
    <col min="10" max="16384" width="8.85546875" style="21" hidden="1"/>
  </cols>
  <sheetData>
    <row r="1" spans="1:10" s="164" customFormat="1" ht="50.1" customHeight="1" x14ac:dyDescent="0.25">
      <c r="A1" s="288" t="s">
        <v>746</v>
      </c>
      <c r="B1" s="289"/>
      <c r="C1" s="289"/>
      <c r="D1" s="289"/>
      <c r="E1" s="289"/>
      <c r="F1" s="289"/>
      <c r="G1" s="289"/>
      <c r="H1" s="289"/>
      <c r="I1" s="289"/>
    </row>
    <row r="2" spans="1:10" ht="30" customHeight="1" x14ac:dyDescent="0.25">
      <c r="A2" s="226" t="s">
        <v>648</v>
      </c>
      <c r="B2" s="227" t="s">
        <v>0</v>
      </c>
      <c r="C2" s="228" t="s">
        <v>1</v>
      </c>
      <c r="D2" s="227" t="s">
        <v>2</v>
      </c>
      <c r="E2" s="229" t="s">
        <v>3</v>
      </c>
      <c r="F2" s="230" t="s">
        <v>4</v>
      </c>
      <c r="G2" s="231" t="s">
        <v>5</v>
      </c>
      <c r="H2" s="232" t="s">
        <v>6</v>
      </c>
      <c r="I2" s="233" t="s">
        <v>7</v>
      </c>
      <c r="J2" s="251" t="s">
        <v>842</v>
      </c>
    </row>
    <row r="3" spans="1:10" ht="25.35" customHeight="1" x14ac:dyDescent="0.25">
      <c r="A3" s="234">
        <v>1</v>
      </c>
      <c r="B3" s="158" t="s">
        <v>748</v>
      </c>
      <c r="C3" s="158" t="s">
        <v>747</v>
      </c>
      <c r="D3" s="159" t="s">
        <v>10</v>
      </c>
      <c r="E3" s="177">
        <v>260230.14</v>
      </c>
      <c r="F3" s="178">
        <v>43719</v>
      </c>
      <c r="G3" s="176">
        <v>18</v>
      </c>
      <c r="H3" s="186">
        <v>45079</v>
      </c>
      <c r="I3" s="189" t="s">
        <v>46</v>
      </c>
      <c r="J3" s="250"/>
    </row>
    <row r="4" spans="1:10" ht="25.35" customHeight="1" x14ac:dyDescent="0.25">
      <c r="A4" s="234">
        <v>2</v>
      </c>
      <c r="B4" s="184" t="s">
        <v>787</v>
      </c>
      <c r="C4" s="158" t="s">
        <v>788</v>
      </c>
      <c r="D4" s="159" t="s">
        <v>10</v>
      </c>
      <c r="E4" s="177">
        <v>194074.99</v>
      </c>
      <c r="F4" s="178">
        <v>39230</v>
      </c>
      <c r="G4" s="176">
        <v>29</v>
      </c>
      <c r="H4" s="186">
        <v>45093</v>
      </c>
      <c r="I4" s="189" t="s">
        <v>11</v>
      </c>
      <c r="J4" s="250"/>
    </row>
    <row r="5" spans="1:10" ht="25.35" customHeight="1" x14ac:dyDescent="0.25">
      <c r="A5" s="234">
        <v>3</v>
      </c>
      <c r="B5" s="158" t="s">
        <v>789</v>
      </c>
      <c r="C5" s="158" t="s">
        <v>790</v>
      </c>
      <c r="D5" s="159" t="s">
        <v>10</v>
      </c>
      <c r="E5" s="177">
        <v>133536.75</v>
      </c>
      <c r="F5" s="178">
        <v>20410</v>
      </c>
      <c r="G5" s="176">
        <v>24</v>
      </c>
      <c r="H5" s="186">
        <v>45086</v>
      </c>
      <c r="I5" s="189" t="s">
        <v>741</v>
      </c>
      <c r="J5" s="250"/>
    </row>
    <row r="6" spans="1:10" ht="25.35" customHeight="1" x14ac:dyDescent="0.25">
      <c r="A6" s="234">
        <v>4</v>
      </c>
      <c r="B6" s="158" t="s">
        <v>683</v>
      </c>
      <c r="C6" s="158" t="s">
        <v>684</v>
      </c>
      <c r="D6" s="159" t="s">
        <v>10</v>
      </c>
      <c r="E6" s="177">
        <v>108316.75</v>
      </c>
      <c r="F6" s="178">
        <v>16152</v>
      </c>
      <c r="G6" s="176">
        <v>23</v>
      </c>
      <c r="H6" s="186">
        <v>45065</v>
      </c>
      <c r="I6" s="189" t="s">
        <v>18</v>
      </c>
      <c r="J6" s="250"/>
    </row>
    <row r="7" spans="1:10" ht="25.35" customHeight="1" x14ac:dyDescent="0.25">
      <c r="A7" s="234">
        <v>5</v>
      </c>
      <c r="B7" s="184" t="s">
        <v>791</v>
      </c>
      <c r="C7" s="158" t="s">
        <v>792</v>
      </c>
      <c r="D7" s="159" t="s">
        <v>316</v>
      </c>
      <c r="E7" s="177">
        <v>65693.39</v>
      </c>
      <c r="F7" s="178">
        <v>10518</v>
      </c>
      <c r="G7" s="176">
        <v>15</v>
      </c>
      <c r="H7" s="186">
        <v>45079</v>
      </c>
      <c r="I7" s="189" t="s">
        <v>11</v>
      </c>
      <c r="J7" s="250"/>
    </row>
    <row r="8" spans="1:10" ht="25.35" customHeight="1" x14ac:dyDescent="0.25">
      <c r="A8" s="234">
        <v>6</v>
      </c>
      <c r="B8" s="158" t="s">
        <v>685</v>
      </c>
      <c r="C8" s="158" t="s">
        <v>686</v>
      </c>
      <c r="D8" s="159" t="s">
        <v>10</v>
      </c>
      <c r="E8" s="177">
        <v>62172.49</v>
      </c>
      <c r="F8" s="178">
        <v>11868</v>
      </c>
      <c r="G8" s="176">
        <v>16</v>
      </c>
      <c r="H8" s="186">
        <v>45072</v>
      </c>
      <c r="I8" s="189" t="s">
        <v>11</v>
      </c>
      <c r="J8" s="250"/>
    </row>
    <row r="9" spans="1:10" ht="25.35" customHeight="1" x14ac:dyDescent="0.25">
      <c r="A9" s="234">
        <v>7</v>
      </c>
      <c r="B9" s="11" t="s">
        <v>749</v>
      </c>
      <c r="C9" s="11" t="s">
        <v>750</v>
      </c>
      <c r="D9" s="159" t="s">
        <v>10</v>
      </c>
      <c r="E9" s="177">
        <v>58854.22</v>
      </c>
      <c r="F9" s="178">
        <v>7923</v>
      </c>
      <c r="G9" s="176">
        <v>15</v>
      </c>
      <c r="H9" s="186">
        <v>45100</v>
      </c>
      <c r="I9" s="189" t="s">
        <v>46</v>
      </c>
      <c r="J9" s="250"/>
    </row>
    <row r="10" spans="1:10" ht="25.35" customHeight="1" x14ac:dyDescent="0.25">
      <c r="A10" s="234">
        <v>8</v>
      </c>
      <c r="B10" s="184" t="s">
        <v>436</v>
      </c>
      <c r="C10" s="184" t="s">
        <v>437</v>
      </c>
      <c r="D10" s="159" t="s">
        <v>438</v>
      </c>
      <c r="E10" s="177">
        <v>56013.8</v>
      </c>
      <c r="F10" s="178">
        <v>11566</v>
      </c>
      <c r="G10" s="176">
        <v>16</v>
      </c>
      <c r="H10" s="188">
        <v>45023</v>
      </c>
      <c r="I10" s="189" t="s">
        <v>18</v>
      </c>
      <c r="J10" s="250"/>
    </row>
    <row r="11" spans="1:10" ht="25.35" customHeight="1" x14ac:dyDescent="0.25">
      <c r="A11" s="234">
        <v>9</v>
      </c>
      <c r="B11" s="158" t="s">
        <v>751</v>
      </c>
      <c r="C11" s="158" t="s">
        <v>752</v>
      </c>
      <c r="D11" s="159" t="s">
        <v>10</v>
      </c>
      <c r="E11" s="177">
        <v>53851.199999999997</v>
      </c>
      <c r="F11" s="178">
        <v>8500</v>
      </c>
      <c r="G11" s="176">
        <v>15</v>
      </c>
      <c r="H11" s="186">
        <v>45093</v>
      </c>
      <c r="I11" s="189" t="s">
        <v>24</v>
      </c>
      <c r="J11" s="250"/>
    </row>
    <row r="12" spans="1:10" ht="25.35" customHeight="1" x14ac:dyDescent="0.25">
      <c r="A12" s="234">
        <v>10</v>
      </c>
      <c r="B12" s="158" t="s">
        <v>681</v>
      </c>
      <c r="C12" s="158" t="s">
        <v>682</v>
      </c>
      <c r="D12" s="159" t="s">
        <v>10</v>
      </c>
      <c r="E12" s="177">
        <v>45421.46</v>
      </c>
      <c r="F12" s="178">
        <v>7263</v>
      </c>
      <c r="G12" s="176">
        <v>14</v>
      </c>
      <c r="H12" s="186">
        <v>45051</v>
      </c>
      <c r="I12" s="189" t="s">
        <v>11</v>
      </c>
      <c r="J12" s="250"/>
    </row>
    <row r="13" spans="1:10" ht="25.35" customHeight="1" x14ac:dyDescent="0.25">
      <c r="A13" s="234">
        <v>11</v>
      </c>
      <c r="B13" s="158" t="s">
        <v>793</v>
      </c>
      <c r="C13" s="158" t="s">
        <v>794</v>
      </c>
      <c r="D13" s="159" t="s">
        <v>10</v>
      </c>
      <c r="E13" s="177">
        <v>42274.91</v>
      </c>
      <c r="F13" s="178">
        <v>6906</v>
      </c>
      <c r="G13" s="176">
        <v>18</v>
      </c>
      <c r="H13" s="137">
        <v>45086</v>
      </c>
      <c r="I13" s="154" t="s">
        <v>18</v>
      </c>
      <c r="J13" s="250"/>
    </row>
    <row r="14" spans="1:10" ht="25.35" customHeight="1" x14ac:dyDescent="0.25">
      <c r="A14" s="234">
        <v>12</v>
      </c>
      <c r="B14" s="184" t="s">
        <v>462</v>
      </c>
      <c r="C14" s="184" t="s">
        <v>462</v>
      </c>
      <c r="D14" s="159" t="s">
        <v>13</v>
      </c>
      <c r="E14" s="177">
        <v>14331.490000000002</v>
      </c>
      <c r="F14" s="178">
        <v>3072</v>
      </c>
      <c r="G14" s="176">
        <v>12</v>
      </c>
      <c r="H14" s="188">
        <v>45037</v>
      </c>
      <c r="I14" s="189" t="s">
        <v>463</v>
      </c>
      <c r="J14" s="250"/>
    </row>
    <row r="15" spans="1:10" ht="25.35" customHeight="1" x14ac:dyDescent="0.25">
      <c r="A15" s="234">
        <v>13</v>
      </c>
      <c r="B15" s="158" t="s">
        <v>795</v>
      </c>
      <c r="C15" s="158" t="s">
        <v>796</v>
      </c>
      <c r="D15" s="159" t="s">
        <v>10</v>
      </c>
      <c r="E15" s="177">
        <v>12971.95</v>
      </c>
      <c r="F15" s="178">
        <v>1824</v>
      </c>
      <c r="G15" s="176">
        <v>16</v>
      </c>
      <c r="H15" s="186">
        <v>45107</v>
      </c>
      <c r="I15" s="189" t="s">
        <v>11</v>
      </c>
      <c r="J15" s="250"/>
    </row>
    <row r="16" spans="1:10" ht="25.35" customHeight="1" x14ac:dyDescent="0.25">
      <c r="A16" s="234">
        <v>14</v>
      </c>
      <c r="B16" s="158" t="s">
        <v>753</v>
      </c>
      <c r="C16" s="158" t="s">
        <v>754</v>
      </c>
      <c r="D16" s="159" t="s">
        <v>10</v>
      </c>
      <c r="E16" s="177">
        <v>9309.08</v>
      </c>
      <c r="F16" s="178">
        <v>1703</v>
      </c>
      <c r="G16" s="176">
        <v>16</v>
      </c>
      <c r="H16" s="186">
        <v>45093</v>
      </c>
      <c r="I16" s="189" t="s">
        <v>26</v>
      </c>
      <c r="J16" s="250"/>
    </row>
    <row r="17" spans="1:10" ht="25.35" customHeight="1" x14ac:dyDescent="0.25">
      <c r="A17" s="234">
        <v>15</v>
      </c>
      <c r="B17" s="158" t="s">
        <v>365</v>
      </c>
      <c r="C17" s="158" t="s">
        <v>364</v>
      </c>
      <c r="D17" s="159" t="s">
        <v>63</v>
      </c>
      <c r="E17" s="177">
        <v>9180.1299999999992</v>
      </c>
      <c r="F17" s="178">
        <v>1968</v>
      </c>
      <c r="G17" s="176">
        <v>4</v>
      </c>
      <c r="H17" s="186">
        <v>45045</v>
      </c>
      <c r="I17" s="189" t="s">
        <v>32</v>
      </c>
      <c r="J17" s="250"/>
    </row>
    <row r="18" spans="1:10" ht="25.35" customHeight="1" x14ac:dyDescent="0.25">
      <c r="A18" s="234">
        <v>16</v>
      </c>
      <c r="B18" s="11" t="s">
        <v>768</v>
      </c>
      <c r="C18" s="11" t="s">
        <v>769</v>
      </c>
      <c r="D18" s="159" t="s">
        <v>10</v>
      </c>
      <c r="E18" s="177">
        <v>7865.92</v>
      </c>
      <c r="F18" s="178">
        <v>1224</v>
      </c>
      <c r="G18" s="176">
        <v>16</v>
      </c>
      <c r="H18" s="186">
        <v>45079</v>
      </c>
      <c r="I18" s="189" t="s">
        <v>32</v>
      </c>
      <c r="J18" s="250"/>
    </row>
    <row r="19" spans="1:10" ht="25.35" customHeight="1" x14ac:dyDescent="0.25">
      <c r="A19" s="234">
        <v>17</v>
      </c>
      <c r="B19" s="158" t="s">
        <v>666</v>
      </c>
      <c r="C19" s="158" t="s">
        <v>667</v>
      </c>
      <c r="D19" s="159" t="s">
        <v>10</v>
      </c>
      <c r="E19" s="177">
        <v>7706.91</v>
      </c>
      <c r="F19" s="178">
        <v>1291</v>
      </c>
      <c r="G19" s="176">
        <v>10</v>
      </c>
      <c r="H19" s="186">
        <v>45072</v>
      </c>
      <c r="I19" s="189" t="s">
        <v>26</v>
      </c>
      <c r="J19" s="250"/>
    </row>
    <row r="20" spans="1:10" ht="25.35" customHeight="1" x14ac:dyDescent="0.25">
      <c r="A20" s="234">
        <v>18</v>
      </c>
      <c r="B20" s="158" t="s">
        <v>660</v>
      </c>
      <c r="C20" s="158" t="s">
        <v>661</v>
      </c>
      <c r="D20" s="159" t="s">
        <v>10</v>
      </c>
      <c r="E20" s="177">
        <v>7642.75</v>
      </c>
      <c r="F20" s="178">
        <v>1727</v>
      </c>
      <c r="G20" s="176">
        <v>10</v>
      </c>
      <c r="H20" s="186">
        <v>45058</v>
      </c>
      <c r="I20" s="189" t="s">
        <v>26</v>
      </c>
      <c r="J20" s="250"/>
    </row>
    <row r="21" spans="1:10" ht="25.35" customHeight="1" x14ac:dyDescent="0.25">
      <c r="A21" s="234">
        <v>19</v>
      </c>
      <c r="B21" s="11" t="s">
        <v>797</v>
      </c>
      <c r="C21" s="11" t="s">
        <v>798</v>
      </c>
      <c r="D21" s="159" t="s">
        <v>693</v>
      </c>
      <c r="E21" s="177">
        <v>5321.61</v>
      </c>
      <c r="F21" s="178">
        <v>812</v>
      </c>
      <c r="G21" s="176">
        <v>14</v>
      </c>
      <c r="H21" s="186">
        <v>45079</v>
      </c>
      <c r="I21" s="189" t="s">
        <v>35</v>
      </c>
      <c r="J21" s="250"/>
    </row>
    <row r="22" spans="1:10" ht="25.35" customHeight="1" x14ac:dyDescent="0.25">
      <c r="A22" s="234">
        <v>20</v>
      </c>
      <c r="B22" s="11" t="s">
        <v>799</v>
      </c>
      <c r="C22" s="11" t="s">
        <v>800</v>
      </c>
      <c r="D22" s="159" t="s">
        <v>10</v>
      </c>
      <c r="E22" s="177">
        <v>5285.5</v>
      </c>
      <c r="F22" s="178">
        <v>1157</v>
      </c>
      <c r="G22" s="176">
        <v>15</v>
      </c>
      <c r="H22" s="186">
        <v>45107</v>
      </c>
      <c r="I22" s="189" t="s">
        <v>18</v>
      </c>
      <c r="J22" s="250"/>
    </row>
    <row r="23" spans="1:10" ht="25.35" customHeight="1" x14ac:dyDescent="0.25">
      <c r="A23" s="234">
        <v>21</v>
      </c>
      <c r="B23" s="158" t="s">
        <v>670</v>
      </c>
      <c r="C23" s="158" t="s">
        <v>671</v>
      </c>
      <c r="D23" s="159" t="s">
        <v>347</v>
      </c>
      <c r="E23" s="177">
        <v>4668.58</v>
      </c>
      <c r="F23" s="178">
        <v>1115</v>
      </c>
      <c r="G23" s="176">
        <v>8</v>
      </c>
      <c r="H23" s="186">
        <v>45072</v>
      </c>
      <c r="I23" s="189" t="s">
        <v>82</v>
      </c>
      <c r="J23" s="250"/>
    </row>
    <row r="24" spans="1:10" ht="25.35" customHeight="1" x14ac:dyDescent="0.25">
      <c r="A24" s="234">
        <v>22</v>
      </c>
      <c r="B24" s="158" t="s">
        <v>704</v>
      </c>
      <c r="C24" s="158" t="s">
        <v>705</v>
      </c>
      <c r="D24" s="159" t="s">
        <v>63</v>
      </c>
      <c r="E24" s="177">
        <v>4517.9099999999989</v>
      </c>
      <c r="F24" s="178">
        <v>1363</v>
      </c>
      <c r="G24" s="176">
        <v>4</v>
      </c>
      <c r="H24" s="186">
        <v>45051</v>
      </c>
      <c r="I24" s="189" t="s">
        <v>147</v>
      </c>
      <c r="J24" s="250"/>
    </row>
    <row r="25" spans="1:10" ht="25.35" customHeight="1" x14ac:dyDescent="0.25">
      <c r="A25" s="234">
        <v>23</v>
      </c>
      <c r="B25" s="158" t="s">
        <v>350</v>
      </c>
      <c r="C25" s="158" t="s">
        <v>350</v>
      </c>
      <c r="D25" s="159" t="s">
        <v>13</v>
      </c>
      <c r="E25" s="181">
        <v>4035.7</v>
      </c>
      <c r="F25" s="182">
        <v>674</v>
      </c>
      <c r="G25" s="193">
        <v>3</v>
      </c>
      <c r="H25" s="186">
        <v>44988</v>
      </c>
      <c r="I25" s="189" t="s">
        <v>351</v>
      </c>
      <c r="J25" s="250"/>
    </row>
    <row r="26" spans="1:10" ht="25.35" customHeight="1" x14ac:dyDescent="0.25">
      <c r="A26" s="234">
        <v>24</v>
      </c>
      <c r="B26" s="158" t="s">
        <v>756</v>
      </c>
      <c r="C26" s="158" t="s">
        <v>755</v>
      </c>
      <c r="D26" s="159" t="s">
        <v>10</v>
      </c>
      <c r="E26" s="177">
        <v>3874.94</v>
      </c>
      <c r="F26" s="178">
        <v>592</v>
      </c>
      <c r="G26" s="176">
        <v>12</v>
      </c>
      <c r="H26" s="186">
        <v>45086</v>
      </c>
      <c r="I26" s="189" t="s">
        <v>311</v>
      </c>
      <c r="J26" s="250"/>
    </row>
    <row r="27" spans="1:10" ht="25.35" customHeight="1" x14ac:dyDescent="0.25">
      <c r="A27" s="234">
        <v>25</v>
      </c>
      <c r="B27" s="158" t="s">
        <v>25</v>
      </c>
      <c r="C27" s="158" t="s">
        <v>25</v>
      </c>
      <c r="D27" s="159" t="s">
        <v>13</v>
      </c>
      <c r="E27" s="181">
        <v>3295.31</v>
      </c>
      <c r="F27" s="182">
        <v>658</v>
      </c>
      <c r="G27" s="193">
        <v>3</v>
      </c>
      <c r="H27" s="186">
        <v>44974</v>
      </c>
      <c r="I27" s="189" t="s">
        <v>26</v>
      </c>
      <c r="J27" s="250"/>
    </row>
    <row r="28" spans="1:10" ht="25.35" customHeight="1" x14ac:dyDescent="0.25">
      <c r="A28" s="234">
        <v>26</v>
      </c>
      <c r="B28" s="158" t="s">
        <v>700</v>
      </c>
      <c r="C28" s="158" t="s">
        <v>700</v>
      </c>
      <c r="D28" s="159" t="s">
        <v>10</v>
      </c>
      <c r="E28" s="177">
        <v>3250.76</v>
      </c>
      <c r="F28" s="178">
        <v>494</v>
      </c>
      <c r="G28" s="176">
        <v>6</v>
      </c>
      <c r="H28" s="186">
        <v>45072</v>
      </c>
      <c r="I28" s="189" t="s">
        <v>461</v>
      </c>
      <c r="J28" s="250"/>
    </row>
    <row r="29" spans="1:10" ht="25.15" customHeight="1" x14ac:dyDescent="0.25">
      <c r="A29" s="234">
        <v>27</v>
      </c>
      <c r="B29" s="158" t="s">
        <v>687</v>
      </c>
      <c r="C29" s="158" t="s">
        <v>688</v>
      </c>
      <c r="D29" s="159" t="s">
        <v>689</v>
      </c>
      <c r="E29" s="177">
        <v>3030.65</v>
      </c>
      <c r="F29" s="178">
        <v>517</v>
      </c>
      <c r="G29" s="176">
        <v>6</v>
      </c>
      <c r="H29" s="186">
        <v>45065</v>
      </c>
      <c r="I29" s="189" t="s">
        <v>11</v>
      </c>
      <c r="J29" s="250"/>
    </row>
    <row r="30" spans="1:10" ht="25.5" customHeight="1" x14ac:dyDescent="0.25">
      <c r="A30" s="234">
        <v>28</v>
      </c>
      <c r="B30" s="158" t="s">
        <v>29</v>
      </c>
      <c r="C30" s="158" t="s">
        <v>30</v>
      </c>
      <c r="D30" s="159" t="s">
        <v>31</v>
      </c>
      <c r="E30" s="177">
        <v>2913.39</v>
      </c>
      <c r="F30" s="178">
        <v>1161</v>
      </c>
      <c r="G30" s="176">
        <v>4</v>
      </c>
      <c r="H30" s="186">
        <v>44925</v>
      </c>
      <c r="I30" s="189" t="s">
        <v>32</v>
      </c>
      <c r="J30" s="250"/>
    </row>
    <row r="31" spans="1:10" ht="25.15" customHeight="1" x14ac:dyDescent="0.25">
      <c r="A31" s="234">
        <v>29</v>
      </c>
      <c r="B31" s="158" t="s">
        <v>757</v>
      </c>
      <c r="C31" s="158" t="s">
        <v>758</v>
      </c>
      <c r="D31" s="159" t="s">
        <v>10</v>
      </c>
      <c r="E31" s="177">
        <v>2461.64</v>
      </c>
      <c r="F31" s="178">
        <v>675</v>
      </c>
      <c r="G31" s="176">
        <v>2</v>
      </c>
      <c r="H31" s="186">
        <v>44771</v>
      </c>
      <c r="I31" s="189" t="s">
        <v>24</v>
      </c>
      <c r="J31" s="250"/>
    </row>
    <row r="32" spans="1:10" ht="25.15" customHeight="1" x14ac:dyDescent="0.25">
      <c r="A32" s="234">
        <v>30</v>
      </c>
      <c r="B32" s="158" t="s">
        <v>866</v>
      </c>
      <c r="C32" s="158" t="s">
        <v>867</v>
      </c>
      <c r="D32" s="159" t="s">
        <v>411</v>
      </c>
      <c r="E32" s="177">
        <v>2101</v>
      </c>
      <c r="F32" s="178">
        <v>563</v>
      </c>
      <c r="G32" s="176">
        <v>1</v>
      </c>
      <c r="H32" s="186">
        <v>42654</v>
      </c>
      <c r="I32" s="189" t="s">
        <v>835</v>
      </c>
      <c r="J32" s="252"/>
    </row>
    <row r="33" spans="1:10" ht="25.9" customHeight="1" x14ac:dyDescent="0.25">
      <c r="A33" s="234">
        <v>31</v>
      </c>
      <c r="B33" s="158" t="s">
        <v>801</v>
      </c>
      <c r="C33" s="158" t="s">
        <v>802</v>
      </c>
      <c r="D33" s="159" t="s">
        <v>10</v>
      </c>
      <c r="E33" s="177">
        <v>1990.81</v>
      </c>
      <c r="F33" s="178">
        <v>481</v>
      </c>
      <c r="G33" s="176">
        <v>3</v>
      </c>
      <c r="H33" s="186">
        <v>44568</v>
      </c>
      <c r="I33" s="189" t="s">
        <v>741</v>
      </c>
      <c r="J33" s="250"/>
    </row>
    <row r="34" spans="1:10" ht="25.9" customHeight="1" x14ac:dyDescent="0.25">
      <c r="A34" s="234">
        <v>32</v>
      </c>
      <c r="B34" s="158" t="s">
        <v>781</v>
      </c>
      <c r="C34" s="158" t="s">
        <v>782</v>
      </c>
      <c r="D34" s="159" t="s">
        <v>783</v>
      </c>
      <c r="E34" s="177">
        <v>1902</v>
      </c>
      <c r="F34" s="178">
        <v>847</v>
      </c>
      <c r="G34" s="176">
        <v>2</v>
      </c>
      <c r="H34" s="186">
        <v>44680</v>
      </c>
      <c r="I34" s="189" t="s">
        <v>55</v>
      </c>
      <c r="J34" s="250"/>
    </row>
    <row r="35" spans="1:10" ht="25.5" customHeight="1" x14ac:dyDescent="0.25">
      <c r="A35" s="234">
        <v>33</v>
      </c>
      <c r="B35" s="158" t="s">
        <v>839</v>
      </c>
      <c r="C35" s="158" t="s">
        <v>840</v>
      </c>
      <c r="D35" s="159" t="s">
        <v>841</v>
      </c>
      <c r="E35" s="177">
        <v>1862</v>
      </c>
      <c r="F35" s="178">
        <v>615</v>
      </c>
      <c r="G35" s="176">
        <v>1</v>
      </c>
      <c r="H35" s="186">
        <v>44716</v>
      </c>
      <c r="I35" s="189" t="s">
        <v>843</v>
      </c>
      <c r="J35" s="252" t="s">
        <v>835</v>
      </c>
    </row>
    <row r="36" spans="1:10" ht="25.9" customHeight="1" x14ac:dyDescent="0.25">
      <c r="A36" s="234">
        <v>34</v>
      </c>
      <c r="B36" s="158" t="s">
        <v>759</v>
      </c>
      <c r="C36" s="158" t="s">
        <v>760</v>
      </c>
      <c r="D36" s="159" t="s">
        <v>10</v>
      </c>
      <c r="E36" s="177">
        <v>1837.49</v>
      </c>
      <c r="F36" s="178">
        <v>712</v>
      </c>
      <c r="G36" s="176">
        <v>3</v>
      </c>
      <c r="H36" s="186">
        <v>44869</v>
      </c>
      <c r="I36" s="189" t="s">
        <v>46</v>
      </c>
      <c r="J36" s="250"/>
    </row>
    <row r="37" spans="1:10" ht="25.9" customHeight="1" x14ac:dyDescent="0.25">
      <c r="A37" s="234">
        <v>35</v>
      </c>
      <c r="B37" s="11" t="s">
        <v>803</v>
      </c>
      <c r="C37" s="11" t="s">
        <v>804</v>
      </c>
      <c r="D37" s="159" t="s">
        <v>10</v>
      </c>
      <c r="E37" s="177">
        <v>1600.32</v>
      </c>
      <c r="F37" s="178">
        <v>379</v>
      </c>
      <c r="G37" s="176">
        <v>3</v>
      </c>
      <c r="H37" s="186">
        <v>44743</v>
      </c>
      <c r="I37" s="189" t="s">
        <v>18</v>
      </c>
      <c r="J37" s="250"/>
    </row>
    <row r="38" spans="1:10" ht="25.9" customHeight="1" x14ac:dyDescent="0.25">
      <c r="A38" s="234">
        <v>36</v>
      </c>
      <c r="B38" s="158" t="s">
        <v>858</v>
      </c>
      <c r="C38" s="158" t="s">
        <v>859</v>
      </c>
      <c r="D38" s="159" t="s">
        <v>423</v>
      </c>
      <c r="E38" s="177">
        <v>1409</v>
      </c>
      <c r="F38" s="178">
        <v>368</v>
      </c>
      <c r="G38" s="176">
        <v>1</v>
      </c>
      <c r="H38" s="186">
        <v>44080</v>
      </c>
      <c r="I38" s="189" t="s">
        <v>835</v>
      </c>
      <c r="J38" s="252"/>
    </row>
    <row r="39" spans="1:10" ht="25.9" customHeight="1" x14ac:dyDescent="0.25">
      <c r="A39" s="234">
        <v>37</v>
      </c>
      <c r="B39" s="14" t="s">
        <v>72</v>
      </c>
      <c r="C39" s="14" t="s">
        <v>73</v>
      </c>
      <c r="D39" s="18" t="s">
        <v>23</v>
      </c>
      <c r="E39" s="177">
        <v>1383.94</v>
      </c>
      <c r="F39" s="178">
        <v>552</v>
      </c>
      <c r="G39" s="176">
        <v>3</v>
      </c>
      <c r="H39" s="186">
        <v>44981</v>
      </c>
      <c r="I39" s="189" t="s">
        <v>32</v>
      </c>
      <c r="J39" s="250"/>
    </row>
    <row r="40" spans="1:10" ht="26.25" customHeight="1" x14ac:dyDescent="0.25">
      <c r="A40" s="234">
        <v>38</v>
      </c>
      <c r="B40" s="158" t="s">
        <v>706</v>
      </c>
      <c r="C40" s="158" t="s">
        <v>706</v>
      </c>
      <c r="D40" s="159" t="s">
        <v>63</v>
      </c>
      <c r="E40" s="177">
        <v>1371.7</v>
      </c>
      <c r="F40" s="178">
        <v>322</v>
      </c>
      <c r="G40" s="176">
        <v>8</v>
      </c>
      <c r="H40" s="186">
        <v>45072</v>
      </c>
      <c r="I40" s="189" t="s">
        <v>147</v>
      </c>
      <c r="J40" s="250"/>
    </row>
    <row r="41" spans="1:10" ht="26.25" customHeight="1" x14ac:dyDescent="0.25">
      <c r="A41" s="234">
        <v>39</v>
      </c>
      <c r="B41" s="14" t="s">
        <v>21</v>
      </c>
      <c r="C41" s="14" t="s">
        <v>22</v>
      </c>
      <c r="D41" s="18" t="s">
        <v>23</v>
      </c>
      <c r="E41" s="177">
        <v>1238.95</v>
      </c>
      <c r="F41" s="178">
        <v>319</v>
      </c>
      <c r="G41" s="176">
        <v>1</v>
      </c>
      <c r="H41" s="137">
        <v>44960</v>
      </c>
      <c r="I41" s="138" t="s">
        <v>24</v>
      </c>
      <c r="J41" s="250"/>
    </row>
    <row r="42" spans="1:10" ht="26.25" customHeight="1" x14ac:dyDescent="0.25">
      <c r="A42" s="234">
        <v>40</v>
      </c>
      <c r="B42" s="11" t="s">
        <v>784</v>
      </c>
      <c r="C42" s="11" t="s">
        <v>785</v>
      </c>
      <c r="D42" s="159" t="s">
        <v>786</v>
      </c>
      <c r="E42" s="177">
        <v>1124</v>
      </c>
      <c r="F42" s="178">
        <v>503</v>
      </c>
      <c r="G42" s="176">
        <v>2</v>
      </c>
      <c r="H42" s="186">
        <v>44694</v>
      </c>
      <c r="I42" s="189" t="s">
        <v>55</v>
      </c>
      <c r="J42" s="250"/>
    </row>
    <row r="43" spans="1:10" ht="26.25" customHeight="1" x14ac:dyDescent="0.25">
      <c r="A43" s="234">
        <v>41</v>
      </c>
      <c r="B43" s="158" t="s">
        <v>855</v>
      </c>
      <c r="C43" s="158" t="s">
        <v>856</v>
      </c>
      <c r="D43" s="159" t="s">
        <v>857</v>
      </c>
      <c r="E43" s="177">
        <v>943</v>
      </c>
      <c r="F43" s="178">
        <v>231</v>
      </c>
      <c r="G43" s="176">
        <v>1</v>
      </c>
      <c r="H43" s="186">
        <v>44114</v>
      </c>
      <c r="I43" s="189" t="s">
        <v>835</v>
      </c>
      <c r="J43" s="252"/>
    </row>
    <row r="44" spans="1:10" ht="26.25" customHeight="1" x14ac:dyDescent="0.25">
      <c r="A44" s="234">
        <v>42</v>
      </c>
      <c r="B44" s="158" t="s">
        <v>247</v>
      </c>
      <c r="C44" s="158" t="s">
        <v>248</v>
      </c>
      <c r="D44" s="159" t="s">
        <v>10</v>
      </c>
      <c r="E44" s="181">
        <v>921.8</v>
      </c>
      <c r="F44" s="182">
        <v>146</v>
      </c>
      <c r="G44" s="193">
        <v>2</v>
      </c>
      <c r="H44" s="186">
        <v>44678</v>
      </c>
      <c r="I44" s="189" t="s">
        <v>32</v>
      </c>
      <c r="J44" s="250"/>
    </row>
    <row r="45" spans="1:10" ht="25.5" customHeight="1" x14ac:dyDescent="0.25">
      <c r="A45" s="234">
        <v>43</v>
      </c>
      <c r="B45" s="184" t="s">
        <v>439</v>
      </c>
      <c r="C45" s="184" t="s">
        <v>440</v>
      </c>
      <c r="D45" s="159" t="s">
        <v>10</v>
      </c>
      <c r="E45" s="177">
        <v>891.2</v>
      </c>
      <c r="F45" s="178">
        <v>171</v>
      </c>
      <c r="G45" s="176">
        <v>3</v>
      </c>
      <c r="H45" s="188">
        <v>45047</v>
      </c>
      <c r="I45" s="189" t="s">
        <v>18</v>
      </c>
      <c r="J45" s="250"/>
    </row>
    <row r="46" spans="1:10" ht="25.15" customHeight="1" x14ac:dyDescent="0.25">
      <c r="A46" s="234">
        <v>44</v>
      </c>
      <c r="B46" s="158" t="s">
        <v>464</v>
      </c>
      <c r="C46" s="158" t="s">
        <v>270</v>
      </c>
      <c r="D46" s="159" t="s">
        <v>271</v>
      </c>
      <c r="E46" s="181">
        <v>880.2</v>
      </c>
      <c r="F46" s="182">
        <v>149</v>
      </c>
      <c r="G46" s="193">
        <v>4</v>
      </c>
      <c r="H46" s="186">
        <v>45012</v>
      </c>
      <c r="I46" s="189" t="s">
        <v>38</v>
      </c>
      <c r="J46" s="250"/>
    </row>
    <row r="47" spans="1:10" ht="25.5" customHeight="1" x14ac:dyDescent="0.25">
      <c r="A47" s="234">
        <v>45</v>
      </c>
      <c r="B47" s="158" t="s">
        <v>226</v>
      </c>
      <c r="C47" s="158" t="s">
        <v>227</v>
      </c>
      <c r="D47" s="159" t="s">
        <v>10</v>
      </c>
      <c r="E47" s="177">
        <v>866.92</v>
      </c>
      <c r="F47" s="178">
        <v>276</v>
      </c>
      <c r="G47" s="176">
        <v>1</v>
      </c>
      <c r="H47" s="186">
        <v>44400</v>
      </c>
      <c r="I47" s="189" t="s">
        <v>11</v>
      </c>
      <c r="J47" s="250"/>
    </row>
    <row r="48" spans="1:10" ht="25.5" customHeight="1" x14ac:dyDescent="0.25">
      <c r="A48" s="234">
        <v>46</v>
      </c>
      <c r="B48" s="158" t="s">
        <v>209</v>
      </c>
      <c r="C48" s="158" t="s">
        <v>210</v>
      </c>
      <c r="D48" s="159" t="s">
        <v>188</v>
      </c>
      <c r="E48" s="181">
        <v>843.56</v>
      </c>
      <c r="F48" s="182">
        <v>269</v>
      </c>
      <c r="G48" s="193">
        <v>2</v>
      </c>
      <c r="H48" s="186">
        <v>44855</v>
      </c>
      <c r="I48" s="189" t="s">
        <v>26</v>
      </c>
      <c r="J48" s="250"/>
    </row>
    <row r="49" spans="1:10" ht="25.5" customHeight="1" x14ac:dyDescent="0.25">
      <c r="A49" s="234">
        <v>47</v>
      </c>
      <c r="B49" s="158" t="s">
        <v>761</v>
      </c>
      <c r="C49" s="158" t="s">
        <v>762</v>
      </c>
      <c r="D49" s="159" t="s">
        <v>763</v>
      </c>
      <c r="E49" s="177">
        <v>828.7</v>
      </c>
      <c r="F49" s="178">
        <v>368</v>
      </c>
      <c r="G49" s="176">
        <v>2</v>
      </c>
      <c r="H49" s="186">
        <v>44603</v>
      </c>
      <c r="I49" s="189" t="s">
        <v>26</v>
      </c>
      <c r="J49" s="250"/>
    </row>
    <row r="50" spans="1:10" ht="25.5" customHeight="1" x14ac:dyDescent="0.25">
      <c r="A50" s="234">
        <v>48</v>
      </c>
      <c r="B50" s="14" t="s">
        <v>15</v>
      </c>
      <c r="C50" s="14" t="s">
        <v>16</v>
      </c>
      <c r="D50" s="18" t="s">
        <v>17</v>
      </c>
      <c r="E50" s="177">
        <v>760</v>
      </c>
      <c r="F50" s="178">
        <v>152</v>
      </c>
      <c r="G50" s="176">
        <v>1</v>
      </c>
      <c r="H50" s="137">
        <v>44916</v>
      </c>
      <c r="I50" s="154" t="s">
        <v>18</v>
      </c>
      <c r="J50" s="250"/>
    </row>
    <row r="51" spans="1:10" ht="25.5" customHeight="1" x14ac:dyDescent="0.25">
      <c r="A51" s="234">
        <v>49</v>
      </c>
      <c r="B51" s="158" t="s">
        <v>175</v>
      </c>
      <c r="C51" s="158" t="s">
        <v>175</v>
      </c>
      <c r="D51" s="159" t="s">
        <v>13</v>
      </c>
      <c r="E51" s="181">
        <v>756</v>
      </c>
      <c r="F51" s="182">
        <v>242</v>
      </c>
      <c r="G51" s="193">
        <v>1</v>
      </c>
      <c r="H51" s="186">
        <v>44659</v>
      </c>
      <c r="I51" s="189" t="s">
        <v>26</v>
      </c>
      <c r="J51" s="250"/>
    </row>
    <row r="52" spans="1:10" ht="25.5" customHeight="1" x14ac:dyDescent="0.25">
      <c r="A52" s="234">
        <v>50</v>
      </c>
      <c r="B52" s="90" t="s">
        <v>8</v>
      </c>
      <c r="C52" s="90" t="s">
        <v>9</v>
      </c>
      <c r="D52" s="74" t="s">
        <v>10</v>
      </c>
      <c r="E52" s="177">
        <v>729.54</v>
      </c>
      <c r="F52" s="178">
        <v>125</v>
      </c>
      <c r="G52" s="176">
        <v>1</v>
      </c>
      <c r="H52" s="75">
        <v>44911</v>
      </c>
      <c r="I52" s="72" t="s">
        <v>11</v>
      </c>
      <c r="J52" s="250"/>
    </row>
    <row r="53" spans="1:10" ht="25.5" customHeight="1" x14ac:dyDescent="0.25">
      <c r="A53" s="234">
        <v>51</v>
      </c>
      <c r="B53" s="158" t="s">
        <v>692</v>
      </c>
      <c r="C53" s="158" t="s">
        <v>692</v>
      </c>
      <c r="D53" s="159" t="s">
        <v>693</v>
      </c>
      <c r="E53" s="177">
        <v>719</v>
      </c>
      <c r="F53" s="178">
        <v>116</v>
      </c>
      <c r="G53" s="176">
        <v>4</v>
      </c>
      <c r="H53" s="186">
        <v>45058</v>
      </c>
      <c r="I53" s="189" t="s">
        <v>55</v>
      </c>
      <c r="J53" s="250"/>
    </row>
    <row r="54" spans="1:10" ht="25.15" customHeight="1" x14ac:dyDescent="0.25">
      <c r="A54" s="234">
        <v>52</v>
      </c>
      <c r="B54" s="158" t="s">
        <v>363</v>
      </c>
      <c r="C54" s="158" t="s">
        <v>362</v>
      </c>
      <c r="D54" s="159" t="s">
        <v>10</v>
      </c>
      <c r="E54" s="177">
        <v>682.6</v>
      </c>
      <c r="F54" s="178">
        <v>110</v>
      </c>
      <c r="G54" s="176">
        <v>1</v>
      </c>
      <c r="H54" s="186">
        <v>45044</v>
      </c>
      <c r="I54" s="189" t="s">
        <v>32</v>
      </c>
      <c r="J54" s="250"/>
    </row>
    <row r="55" spans="1:10" ht="25.5" customHeight="1" x14ac:dyDescent="0.25">
      <c r="A55" s="234">
        <v>53</v>
      </c>
      <c r="B55" s="184" t="s">
        <v>389</v>
      </c>
      <c r="C55" s="184" t="s">
        <v>390</v>
      </c>
      <c r="D55" s="192" t="s">
        <v>391</v>
      </c>
      <c r="E55" s="177">
        <v>675.69</v>
      </c>
      <c r="F55" s="178">
        <v>117</v>
      </c>
      <c r="G55" s="176">
        <v>1</v>
      </c>
      <c r="H55" s="188">
        <v>45037</v>
      </c>
      <c r="I55" s="189" t="s">
        <v>24</v>
      </c>
      <c r="J55" s="250"/>
    </row>
    <row r="56" spans="1:10" ht="25.5" customHeight="1" x14ac:dyDescent="0.25">
      <c r="A56" s="234">
        <v>54</v>
      </c>
      <c r="B56" s="11" t="s">
        <v>764</v>
      </c>
      <c r="C56" s="11" t="s">
        <v>765</v>
      </c>
      <c r="D56" s="159" t="s">
        <v>204</v>
      </c>
      <c r="E56" s="177">
        <v>654</v>
      </c>
      <c r="F56" s="178">
        <v>268</v>
      </c>
      <c r="G56" s="176">
        <v>2</v>
      </c>
      <c r="H56" s="186">
        <v>44645</v>
      </c>
      <c r="I56" s="189" t="s">
        <v>26</v>
      </c>
      <c r="J56" s="250"/>
    </row>
    <row r="57" spans="1:10" ht="25.5" customHeight="1" x14ac:dyDescent="0.25">
      <c r="A57" s="234">
        <v>55</v>
      </c>
      <c r="B57" s="158" t="s">
        <v>852</v>
      </c>
      <c r="C57" s="158" t="s">
        <v>853</v>
      </c>
      <c r="D57" s="159" t="s">
        <v>854</v>
      </c>
      <c r="E57" s="177">
        <v>650</v>
      </c>
      <c r="F57" s="178">
        <v>177</v>
      </c>
      <c r="G57" s="176">
        <v>1</v>
      </c>
      <c r="H57" s="139">
        <v>44302</v>
      </c>
      <c r="I57" s="18" t="s">
        <v>835</v>
      </c>
      <c r="J57" s="252"/>
    </row>
    <row r="58" spans="1:10" ht="25.5" customHeight="1" x14ac:dyDescent="0.25">
      <c r="A58" s="234">
        <v>56</v>
      </c>
      <c r="B58" s="184" t="s">
        <v>264</v>
      </c>
      <c r="C58" s="184" t="s">
        <v>268</v>
      </c>
      <c r="D58" s="159" t="s">
        <v>279</v>
      </c>
      <c r="E58" s="181">
        <v>639.6</v>
      </c>
      <c r="F58" s="182">
        <v>97</v>
      </c>
      <c r="G58" s="193">
        <v>3</v>
      </c>
      <c r="H58" s="186">
        <v>45012</v>
      </c>
      <c r="I58" s="189" t="s">
        <v>38</v>
      </c>
      <c r="J58" s="250"/>
    </row>
    <row r="59" spans="1:10" ht="25.5" customHeight="1" x14ac:dyDescent="0.25">
      <c r="A59" s="234">
        <v>57</v>
      </c>
      <c r="B59" s="158" t="s">
        <v>766</v>
      </c>
      <c r="C59" s="158" t="s">
        <v>766</v>
      </c>
      <c r="D59" s="159" t="s">
        <v>767</v>
      </c>
      <c r="E59" s="177">
        <v>575</v>
      </c>
      <c r="F59" s="178">
        <v>115</v>
      </c>
      <c r="G59" s="176">
        <v>1</v>
      </c>
      <c r="H59" s="186" t="s">
        <v>138</v>
      </c>
      <c r="I59" s="189" t="s">
        <v>26</v>
      </c>
      <c r="J59" s="250"/>
    </row>
    <row r="60" spans="1:10" ht="25.15" customHeight="1" x14ac:dyDescent="0.25">
      <c r="A60" s="234">
        <v>58</v>
      </c>
      <c r="B60" s="184" t="s">
        <v>263</v>
      </c>
      <c r="C60" s="184" t="s">
        <v>267</v>
      </c>
      <c r="D60" s="159" t="s">
        <v>269</v>
      </c>
      <c r="E60" s="181">
        <v>559.70000000000005</v>
      </c>
      <c r="F60" s="182">
        <v>93</v>
      </c>
      <c r="G60" s="193">
        <v>3</v>
      </c>
      <c r="H60" s="186">
        <v>45012</v>
      </c>
      <c r="I60" s="189" t="s">
        <v>38</v>
      </c>
      <c r="J60" s="250"/>
    </row>
    <row r="61" spans="1:10" ht="25.15" customHeight="1" x14ac:dyDescent="0.25">
      <c r="A61" s="234">
        <v>59</v>
      </c>
      <c r="B61" s="184" t="s">
        <v>860</v>
      </c>
      <c r="C61" s="158" t="s">
        <v>861</v>
      </c>
      <c r="D61" s="159" t="s">
        <v>862</v>
      </c>
      <c r="E61" s="177">
        <v>482</v>
      </c>
      <c r="F61" s="178">
        <v>126</v>
      </c>
      <c r="G61" s="38">
        <v>1</v>
      </c>
      <c r="H61" s="139">
        <v>43435</v>
      </c>
      <c r="I61" s="18" t="s">
        <v>835</v>
      </c>
      <c r="J61" s="252"/>
    </row>
    <row r="62" spans="1:10" ht="25.15" customHeight="1" x14ac:dyDescent="0.25">
      <c r="A62" s="234">
        <v>60</v>
      </c>
      <c r="B62" s="184" t="s">
        <v>836</v>
      </c>
      <c r="C62" s="158" t="s">
        <v>837</v>
      </c>
      <c r="D62" s="159" t="s">
        <v>838</v>
      </c>
      <c r="E62" s="177">
        <v>472</v>
      </c>
      <c r="F62" s="178">
        <v>122</v>
      </c>
      <c r="G62" s="176">
        <v>1</v>
      </c>
      <c r="H62" s="186">
        <v>44807</v>
      </c>
      <c r="I62" s="189" t="s">
        <v>835</v>
      </c>
      <c r="J62" s="250"/>
    </row>
    <row r="63" spans="1:10" ht="25.5" customHeight="1" x14ac:dyDescent="0.25">
      <c r="A63" s="234">
        <v>61</v>
      </c>
      <c r="B63" s="235" t="s">
        <v>80</v>
      </c>
      <c r="C63" s="235" t="s">
        <v>354</v>
      </c>
      <c r="D63" s="159" t="s">
        <v>81</v>
      </c>
      <c r="E63" s="177">
        <v>468.5</v>
      </c>
      <c r="F63" s="178">
        <v>70</v>
      </c>
      <c r="G63" s="176">
        <v>1</v>
      </c>
      <c r="H63" s="186">
        <v>44939</v>
      </c>
      <c r="I63" s="189" t="s">
        <v>82</v>
      </c>
      <c r="J63" s="250"/>
    </row>
    <row r="64" spans="1:10" ht="25.5" customHeight="1" x14ac:dyDescent="0.25">
      <c r="A64" s="234">
        <v>62</v>
      </c>
      <c r="B64" s="157" t="s">
        <v>863</v>
      </c>
      <c r="C64" s="158" t="s">
        <v>864</v>
      </c>
      <c r="D64" s="159" t="s">
        <v>865</v>
      </c>
      <c r="E64" s="177">
        <v>443</v>
      </c>
      <c r="F64" s="178">
        <v>105</v>
      </c>
      <c r="G64" s="38">
        <v>1</v>
      </c>
      <c r="H64" s="107">
        <v>42988</v>
      </c>
      <c r="I64" s="18" t="s">
        <v>835</v>
      </c>
      <c r="J64" s="252"/>
    </row>
    <row r="65" spans="1:10" ht="25.5" customHeight="1" x14ac:dyDescent="0.25">
      <c r="A65" s="234">
        <v>63</v>
      </c>
      <c r="B65" s="184" t="s">
        <v>262</v>
      </c>
      <c r="C65" s="184" t="s">
        <v>265</v>
      </c>
      <c r="D65" s="159" t="s">
        <v>60</v>
      </c>
      <c r="E65" s="181">
        <v>416.65000000000003</v>
      </c>
      <c r="F65" s="182">
        <v>66</v>
      </c>
      <c r="G65" s="193">
        <v>4</v>
      </c>
      <c r="H65" s="186">
        <v>45012</v>
      </c>
      <c r="I65" s="189" t="s">
        <v>38</v>
      </c>
      <c r="J65" s="250"/>
    </row>
    <row r="66" spans="1:10" ht="25.5" customHeight="1" x14ac:dyDescent="0.25">
      <c r="A66" s="234">
        <v>64</v>
      </c>
      <c r="B66" s="225" t="s">
        <v>212</v>
      </c>
      <c r="C66" s="225" t="s">
        <v>213</v>
      </c>
      <c r="D66" s="166" t="s">
        <v>214</v>
      </c>
      <c r="E66" s="177">
        <v>412</v>
      </c>
      <c r="F66" s="178">
        <v>102</v>
      </c>
      <c r="G66" s="176">
        <v>1</v>
      </c>
      <c r="H66" s="137">
        <v>44694</v>
      </c>
      <c r="I66" s="153" t="s">
        <v>82</v>
      </c>
      <c r="J66" s="250"/>
    </row>
    <row r="67" spans="1:10" ht="25.5" customHeight="1" x14ac:dyDescent="0.25">
      <c r="A67" s="234">
        <v>65</v>
      </c>
      <c r="B67" s="207" t="s">
        <v>90</v>
      </c>
      <c r="C67" s="207" t="s">
        <v>91</v>
      </c>
      <c r="D67" s="163" t="s">
        <v>10</v>
      </c>
      <c r="E67" s="200">
        <v>338.1</v>
      </c>
      <c r="F67" s="201">
        <v>58</v>
      </c>
      <c r="G67" s="199">
        <v>2</v>
      </c>
      <c r="H67" s="202">
        <v>44981</v>
      </c>
      <c r="I67" s="208" t="s">
        <v>35</v>
      </c>
      <c r="J67" s="250"/>
    </row>
    <row r="68" spans="1:10" ht="25.5" customHeight="1" x14ac:dyDescent="0.25">
      <c r="A68" s="234">
        <v>66</v>
      </c>
      <c r="B68" s="11" t="s">
        <v>775</v>
      </c>
      <c r="C68" s="11" t="s">
        <v>776</v>
      </c>
      <c r="D68" s="159" t="s">
        <v>63</v>
      </c>
      <c r="E68" s="177">
        <v>335.5</v>
      </c>
      <c r="F68" s="178">
        <v>62</v>
      </c>
      <c r="G68" s="176">
        <v>3</v>
      </c>
      <c r="H68" s="137">
        <v>45051</v>
      </c>
      <c r="I68" s="138" t="s">
        <v>38</v>
      </c>
      <c r="J68" s="250"/>
    </row>
    <row r="69" spans="1:10" ht="25.5" customHeight="1" x14ac:dyDescent="0.25">
      <c r="A69" s="234">
        <v>67</v>
      </c>
      <c r="B69" s="13" t="s">
        <v>779</v>
      </c>
      <c r="C69" s="13" t="s">
        <v>780</v>
      </c>
      <c r="D69" s="180" t="s">
        <v>63</v>
      </c>
      <c r="E69" s="220">
        <v>299.5</v>
      </c>
      <c r="F69" s="236">
        <v>45</v>
      </c>
      <c r="G69" s="221">
        <v>2</v>
      </c>
      <c r="H69" s="179">
        <v>45106</v>
      </c>
      <c r="I69" s="222" t="s">
        <v>82</v>
      </c>
      <c r="J69" s="250"/>
    </row>
    <row r="70" spans="1:10" ht="25.5" customHeight="1" x14ac:dyDescent="0.25">
      <c r="A70" s="234">
        <v>68</v>
      </c>
      <c r="B70" s="158" t="s">
        <v>662</v>
      </c>
      <c r="C70" s="158" t="s">
        <v>663</v>
      </c>
      <c r="D70" s="159" t="s">
        <v>10</v>
      </c>
      <c r="E70" s="177">
        <v>290.24</v>
      </c>
      <c r="F70" s="178">
        <v>48</v>
      </c>
      <c r="G70" s="176">
        <v>3</v>
      </c>
      <c r="H70" s="186">
        <v>45058</v>
      </c>
      <c r="I70" s="237" t="s">
        <v>26</v>
      </c>
      <c r="J70" s="250"/>
    </row>
    <row r="71" spans="1:10" ht="25.5" customHeight="1" x14ac:dyDescent="0.25">
      <c r="A71" s="234">
        <v>69</v>
      </c>
      <c r="B71" s="158" t="s">
        <v>658</v>
      </c>
      <c r="C71" s="158" t="s">
        <v>659</v>
      </c>
      <c r="D71" s="159" t="s">
        <v>63</v>
      </c>
      <c r="E71" s="177">
        <v>279.25</v>
      </c>
      <c r="F71" s="178">
        <v>59</v>
      </c>
      <c r="G71" s="176">
        <v>5</v>
      </c>
      <c r="H71" s="186">
        <v>45065</v>
      </c>
      <c r="I71" s="189" t="s">
        <v>38</v>
      </c>
      <c r="J71" s="250"/>
    </row>
    <row r="72" spans="1:10" ht="25.5" customHeight="1" x14ac:dyDescent="0.25">
      <c r="A72" s="234">
        <v>70</v>
      </c>
      <c r="B72" s="184" t="s">
        <v>386</v>
      </c>
      <c r="C72" s="184" t="s">
        <v>387</v>
      </c>
      <c r="D72" s="192" t="s">
        <v>10</v>
      </c>
      <c r="E72" s="177">
        <v>276.8</v>
      </c>
      <c r="F72" s="178">
        <v>41</v>
      </c>
      <c r="G72" s="176">
        <v>1</v>
      </c>
      <c r="H72" s="188">
        <v>45023</v>
      </c>
      <c r="I72" s="189" t="s">
        <v>388</v>
      </c>
      <c r="J72" s="250"/>
    </row>
    <row r="73" spans="1:10" ht="25.5" customHeight="1" x14ac:dyDescent="0.25">
      <c r="A73" s="234">
        <v>71</v>
      </c>
      <c r="B73" s="184" t="s">
        <v>849</v>
      </c>
      <c r="C73" s="158" t="s">
        <v>850</v>
      </c>
      <c r="D73" s="159" t="s">
        <v>851</v>
      </c>
      <c r="E73" s="177">
        <v>245</v>
      </c>
      <c r="F73" s="178">
        <v>49</v>
      </c>
      <c r="G73" s="176">
        <v>1</v>
      </c>
      <c r="H73" s="139">
        <v>44493</v>
      </c>
      <c r="I73" s="18" t="s">
        <v>835</v>
      </c>
      <c r="J73" s="252" t="s">
        <v>835</v>
      </c>
    </row>
    <row r="74" spans="1:10" ht="25.5" customHeight="1" x14ac:dyDescent="0.25">
      <c r="A74" s="234">
        <v>72</v>
      </c>
      <c r="B74" s="184" t="s">
        <v>449</v>
      </c>
      <c r="C74" s="184" t="s">
        <v>449</v>
      </c>
      <c r="D74" s="159" t="s">
        <v>450</v>
      </c>
      <c r="E74" s="177">
        <v>242</v>
      </c>
      <c r="F74" s="178">
        <v>39</v>
      </c>
      <c r="G74" s="176">
        <v>2</v>
      </c>
      <c r="H74" s="188">
        <v>45030</v>
      </c>
      <c r="I74" s="159" t="s">
        <v>55</v>
      </c>
      <c r="J74" s="250"/>
    </row>
    <row r="75" spans="1:10" ht="25.5" customHeight="1" x14ac:dyDescent="0.25">
      <c r="A75" s="234">
        <v>73</v>
      </c>
      <c r="B75" s="207" t="s">
        <v>674</v>
      </c>
      <c r="C75" s="207" t="s">
        <v>675</v>
      </c>
      <c r="D75" s="159" t="s">
        <v>113</v>
      </c>
      <c r="E75" s="177">
        <v>230</v>
      </c>
      <c r="F75" s="178">
        <v>46</v>
      </c>
      <c r="G75" s="176">
        <v>1</v>
      </c>
      <c r="H75" s="186">
        <v>44673</v>
      </c>
      <c r="I75" s="159" t="s">
        <v>82</v>
      </c>
      <c r="J75" s="250"/>
    </row>
    <row r="76" spans="1:10" ht="25.5" customHeight="1" x14ac:dyDescent="0.25">
      <c r="A76" s="234">
        <v>74</v>
      </c>
      <c r="B76" s="187" t="s">
        <v>394</v>
      </c>
      <c r="C76" s="187" t="s">
        <v>394</v>
      </c>
      <c r="D76" s="163" t="s">
        <v>133</v>
      </c>
      <c r="E76" s="203">
        <v>224.55</v>
      </c>
      <c r="F76" s="204">
        <v>38</v>
      </c>
      <c r="G76" s="194">
        <v>1</v>
      </c>
      <c r="H76" s="238">
        <v>45030</v>
      </c>
      <c r="I76" s="212" t="s">
        <v>388</v>
      </c>
      <c r="J76" s="250"/>
    </row>
    <row r="77" spans="1:10" ht="25.5" customHeight="1" x14ac:dyDescent="0.25">
      <c r="A77" s="234">
        <v>75</v>
      </c>
      <c r="B77" s="158" t="s">
        <v>672</v>
      </c>
      <c r="C77" s="158" t="s">
        <v>673</v>
      </c>
      <c r="D77" s="159" t="s">
        <v>113</v>
      </c>
      <c r="E77" s="177">
        <v>224.3</v>
      </c>
      <c r="F77" s="178">
        <v>44</v>
      </c>
      <c r="G77" s="176">
        <v>3</v>
      </c>
      <c r="H77" s="186">
        <v>45052</v>
      </c>
      <c r="I77" s="159" t="s">
        <v>82</v>
      </c>
      <c r="J77" s="250"/>
    </row>
    <row r="78" spans="1:10" ht="25.5" customHeight="1" x14ac:dyDescent="0.25">
      <c r="A78" s="234">
        <v>76</v>
      </c>
      <c r="B78" s="158" t="s">
        <v>191</v>
      </c>
      <c r="C78" s="158" t="s">
        <v>191</v>
      </c>
      <c r="D78" s="159" t="s">
        <v>13</v>
      </c>
      <c r="E78" s="177">
        <v>221.1</v>
      </c>
      <c r="F78" s="178">
        <v>53</v>
      </c>
      <c r="G78" s="176">
        <v>5</v>
      </c>
      <c r="H78" s="186">
        <v>44834</v>
      </c>
      <c r="I78" s="239" t="s">
        <v>38</v>
      </c>
      <c r="J78" s="250"/>
    </row>
    <row r="79" spans="1:10" ht="25.5" customHeight="1" x14ac:dyDescent="0.25">
      <c r="A79" s="234">
        <v>77</v>
      </c>
      <c r="B79" s="158" t="s">
        <v>698</v>
      </c>
      <c r="C79" s="158" t="s">
        <v>699</v>
      </c>
      <c r="D79" s="159" t="s">
        <v>10</v>
      </c>
      <c r="E79" s="177">
        <v>189.39</v>
      </c>
      <c r="F79" s="178">
        <v>38</v>
      </c>
      <c r="G79" s="176">
        <v>1</v>
      </c>
      <c r="H79" s="186">
        <v>45065</v>
      </c>
      <c r="I79" s="159" t="s">
        <v>461</v>
      </c>
      <c r="J79" s="250"/>
    </row>
    <row r="80" spans="1:10" ht="25.5" customHeight="1" x14ac:dyDescent="0.25">
      <c r="A80" s="234">
        <v>78</v>
      </c>
      <c r="B80" s="184" t="s">
        <v>384</v>
      </c>
      <c r="C80" s="184" t="s">
        <v>384</v>
      </c>
      <c r="D80" s="192" t="s">
        <v>13</v>
      </c>
      <c r="E80" s="177">
        <v>187.8</v>
      </c>
      <c r="F80" s="178">
        <v>36</v>
      </c>
      <c r="G80" s="176">
        <v>3</v>
      </c>
      <c r="H80" s="188">
        <v>45043</v>
      </c>
      <c r="I80" s="189" t="s">
        <v>385</v>
      </c>
      <c r="J80" s="250"/>
    </row>
    <row r="81" spans="1:10" ht="25.5" customHeight="1" x14ac:dyDescent="0.25">
      <c r="A81" s="234">
        <v>79</v>
      </c>
      <c r="B81" s="184" t="s">
        <v>261</v>
      </c>
      <c r="C81" s="184" t="s">
        <v>266</v>
      </c>
      <c r="D81" s="159" t="s">
        <v>278</v>
      </c>
      <c r="E81" s="181">
        <v>149.9</v>
      </c>
      <c r="F81" s="182">
        <v>26</v>
      </c>
      <c r="G81" s="193">
        <v>2</v>
      </c>
      <c r="H81" s="186">
        <v>45012</v>
      </c>
      <c r="I81" s="159" t="s">
        <v>38</v>
      </c>
      <c r="J81" s="250"/>
    </row>
    <row r="82" spans="1:10" ht="25.15" customHeight="1" x14ac:dyDescent="0.25">
      <c r="A82" s="234">
        <v>80</v>
      </c>
      <c r="B82" s="158" t="s">
        <v>770</v>
      </c>
      <c r="C82" s="158" t="s">
        <v>770</v>
      </c>
      <c r="D82" s="159" t="s">
        <v>771</v>
      </c>
      <c r="E82" s="177">
        <v>129</v>
      </c>
      <c r="F82" s="178">
        <v>29</v>
      </c>
      <c r="G82" s="176">
        <v>8</v>
      </c>
      <c r="H82" s="186">
        <v>45084</v>
      </c>
      <c r="I82" s="189" t="s">
        <v>772</v>
      </c>
      <c r="J82" s="250"/>
    </row>
    <row r="83" spans="1:10" ht="25.5" customHeight="1" x14ac:dyDescent="0.25">
      <c r="A83" s="234">
        <v>81</v>
      </c>
      <c r="B83" s="158" t="s">
        <v>377</v>
      </c>
      <c r="C83" s="158" t="s">
        <v>378</v>
      </c>
      <c r="D83" s="159" t="s">
        <v>347</v>
      </c>
      <c r="E83" s="177">
        <v>108</v>
      </c>
      <c r="F83" s="178">
        <v>16</v>
      </c>
      <c r="G83" s="176">
        <v>1</v>
      </c>
      <c r="H83" s="186">
        <v>45030</v>
      </c>
      <c r="I83" s="189" t="s">
        <v>82</v>
      </c>
      <c r="J83" s="250"/>
    </row>
    <row r="84" spans="1:10" ht="25.5" customHeight="1" x14ac:dyDescent="0.25">
      <c r="A84" s="234">
        <v>82</v>
      </c>
      <c r="B84" s="158" t="s">
        <v>88</v>
      </c>
      <c r="C84" s="158" t="s">
        <v>88</v>
      </c>
      <c r="D84" s="159" t="s">
        <v>13</v>
      </c>
      <c r="E84" s="177">
        <v>103.4</v>
      </c>
      <c r="F84" s="178">
        <v>18</v>
      </c>
      <c r="G84" s="193">
        <v>1</v>
      </c>
      <c r="H84" s="186">
        <v>44848</v>
      </c>
      <c r="I84" s="189" t="s">
        <v>89</v>
      </c>
      <c r="J84" s="250"/>
    </row>
    <row r="85" spans="1:10" ht="25.5" customHeight="1" x14ac:dyDescent="0.25">
      <c r="A85" s="234">
        <v>83</v>
      </c>
      <c r="B85" s="11" t="s">
        <v>777</v>
      </c>
      <c r="C85" s="11" t="s">
        <v>778</v>
      </c>
      <c r="D85" s="159" t="s">
        <v>63</v>
      </c>
      <c r="E85" s="177">
        <v>80</v>
      </c>
      <c r="F85" s="178">
        <v>16</v>
      </c>
      <c r="G85" s="176">
        <v>1</v>
      </c>
      <c r="H85" s="137">
        <v>44007</v>
      </c>
      <c r="I85" s="154" t="s">
        <v>38</v>
      </c>
      <c r="J85" s="250"/>
    </row>
    <row r="86" spans="1:10" ht="25.5" customHeight="1" x14ac:dyDescent="0.25">
      <c r="A86" s="234">
        <v>84</v>
      </c>
      <c r="B86" s="184" t="s">
        <v>272</v>
      </c>
      <c r="C86" s="184" t="s">
        <v>272</v>
      </c>
      <c r="D86" s="159" t="s">
        <v>275</v>
      </c>
      <c r="E86" s="181">
        <v>70.150000000000006</v>
      </c>
      <c r="F86" s="182">
        <v>15</v>
      </c>
      <c r="G86" s="193">
        <v>2</v>
      </c>
      <c r="H86" s="186">
        <v>45012</v>
      </c>
      <c r="I86" s="189" t="s">
        <v>38</v>
      </c>
      <c r="J86" s="250"/>
    </row>
    <row r="87" spans="1:10" ht="25.5" customHeight="1" x14ac:dyDescent="0.25">
      <c r="A87" s="234">
        <v>85</v>
      </c>
      <c r="B87" s="31" t="s">
        <v>290</v>
      </c>
      <c r="C87" s="14" t="s">
        <v>296</v>
      </c>
      <c r="D87" s="18" t="s">
        <v>300</v>
      </c>
      <c r="E87" s="177">
        <v>65</v>
      </c>
      <c r="F87" s="178">
        <v>14</v>
      </c>
      <c r="G87" s="176">
        <v>1</v>
      </c>
      <c r="H87" s="148">
        <v>45012</v>
      </c>
      <c r="I87" s="145" t="s">
        <v>38</v>
      </c>
      <c r="J87" s="250"/>
    </row>
    <row r="88" spans="1:10" ht="25.5" customHeight="1" x14ac:dyDescent="0.25">
      <c r="A88" s="234">
        <v>86</v>
      </c>
      <c r="B88" s="158" t="s">
        <v>330</v>
      </c>
      <c r="C88" s="158" t="s">
        <v>330</v>
      </c>
      <c r="D88" s="159" t="s">
        <v>13</v>
      </c>
      <c r="E88" s="177">
        <v>58</v>
      </c>
      <c r="F88" s="178">
        <v>13</v>
      </c>
      <c r="G88" s="176">
        <v>1</v>
      </c>
      <c r="H88" s="137">
        <v>44869</v>
      </c>
      <c r="I88" s="154" t="s">
        <v>26</v>
      </c>
      <c r="J88" s="250"/>
    </row>
    <row r="89" spans="1:10" ht="25.5" customHeight="1" x14ac:dyDescent="0.25">
      <c r="A89" s="234">
        <v>87</v>
      </c>
      <c r="B89" s="11" t="s">
        <v>288</v>
      </c>
      <c r="C89" s="11" t="s">
        <v>292</v>
      </c>
      <c r="D89" s="159" t="s">
        <v>63</v>
      </c>
      <c r="E89" s="177">
        <v>54</v>
      </c>
      <c r="F89" s="178">
        <v>11</v>
      </c>
      <c r="G89" s="176">
        <v>1</v>
      </c>
      <c r="H89" s="137">
        <v>45012</v>
      </c>
      <c r="I89" s="240" t="s">
        <v>38</v>
      </c>
      <c r="J89" s="250"/>
    </row>
    <row r="90" spans="1:10" ht="25.15" customHeight="1" x14ac:dyDescent="0.25">
      <c r="A90" s="234">
        <v>88</v>
      </c>
      <c r="B90" s="14" t="s">
        <v>179</v>
      </c>
      <c r="C90" s="14" t="s">
        <v>180</v>
      </c>
      <c r="D90" s="22" t="s">
        <v>181</v>
      </c>
      <c r="E90" s="203">
        <v>50</v>
      </c>
      <c r="F90" s="204">
        <v>22</v>
      </c>
      <c r="G90" s="194">
        <v>1</v>
      </c>
      <c r="H90" s="224">
        <v>44883</v>
      </c>
      <c r="I90" s="241" t="s">
        <v>82</v>
      </c>
      <c r="J90" s="250"/>
    </row>
    <row r="91" spans="1:10" ht="25.5" customHeight="1" x14ac:dyDescent="0.25">
      <c r="A91" s="234">
        <v>89</v>
      </c>
      <c r="B91" s="184" t="s">
        <v>393</v>
      </c>
      <c r="C91" s="184" t="s">
        <v>393</v>
      </c>
      <c r="D91" s="192" t="s">
        <v>10</v>
      </c>
      <c r="E91" s="177">
        <v>45.2</v>
      </c>
      <c r="F91" s="178">
        <v>8</v>
      </c>
      <c r="G91" s="176">
        <v>1</v>
      </c>
      <c r="H91" s="188">
        <v>45030</v>
      </c>
      <c r="I91" s="208" t="s">
        <v>24</v>
      </c>
      <c r="J91" s="250"/>
    </row>
    <row r="92" spans="1:10" ht="25.15" customHeight="1" x14ac:dyDescent="0.25">
      <c r="A92" s="234">
        <v>90</v>
      </c>
      <c r="B92" s="144" t="s">
        <v>61</v>
      </c>
      <c r="C92" s="144" t="s">
        <v>62</v>
      </c>
      <c r="D92" s="166" t="s">
        <v>63</v>
      </c>
      <c r="E92" s="177">
        <v>38.5</v>
      </c>
      <c r="F92" s="178">
        <v>10</v>
      </c>
      <c r="G92" s="176">
        <v>1</v>
      </c>
      <c r="H92" s="137">
        <v>44932</v>
      </c>
      <c r="I92" s="242" t="s">
        <v>32</v>
      </c>
      <c r="J92" s="250"/>
    </row>
    <row r="93" spans="1:10" ht="25.5" customHeight="1" x14ac:dyDescent="0.25">
      <c r="A93" s="234">
        <v>91</v>
      </c>
      <c r="B93" s="158" t="s">
        <v>664</v>
      </c>
      <c r="C93" s="158" t="s">
        <v>665</v>
      </c>
      <c r="D93" s="159" t="s">
        <v>10</v>
      </c>
      <c r="E93" s="177">
        <v>36</v>
      </c>
      <c r="F93" s="178">
        <v>6</v>
      </c>
      <c r="G93" s="176">
        <v>1</v>
      </c>
      <c r="H93" s="186">
        <v>45058</v>
      </c>
      <c r="I93" s="159" t="s">
        <v>46</v>
      </c>
      <c r="J93" s="250"/>
    </row>
    <row r="94" spans="1:10" ht="25.5" customHeight="1" x14ac:dyDescent="0.25">
      <c r="A94" s="234">
        <v>92</v>
      </c>
      <c r="B94" s="158" t="s">
        <v>773</v>
      </c>
      <c r="C94" s="158" t="s">
        <v>774</v>
      </c>
      <c r="D94" s="159" t="s">
        <v>63</v>
      </c>
      <c r="E94" s="177">
        <v>4.8</v>
      </c>
      <c r="F94" s="178">
        <v>1</v>
      </c>
      <c r="G94" s="176">
        <v>1</v>
      </c>
      <c r="H94" s="186">
        <v>45093</v>
      </c>
      <c r="I94" s="189" t="s">
        <v>38</v>
      </c>
      <c r="J94" s="250"/>
    </row>
    <row r="95" spans="1:10" ht="25.5" customHeight="1" thickBot="1" x14ac:dyDescent="0.3">
      <c r="A95" s="211"/>
      <c r="B95" s="207"/>
      <c r="C95" s="207"/>
      <c r="D95" s="212"/>
      <c r="E95" s="203"/>
      <c r="F95" s="204"/>
      <c r="G95" s="211"/>
      <c r="H95" s="214"/>
      <c r="I95" s="212"/>
    </row>
    <row r="96" spans="1:10" ht="25.5" customHeight="1" thickBot="1" x14ac:dyDescent="0.3">
      <c r="A96" s="146"/>
      <c r="B96" s="156"/>
      <c r="C96" s="156"/>
      <c r="D96" s="145"/>
      <c r="E96" s="223">
        <f>SUM(E3:E94)</f>
        <v>1230771.6699999992</v>
      </c>
      <c r="F96" s="243">
        <f>SUM(F3:F94)</f>
        <v>216417</v>
      </c>
      <c r="G96" s="146"/>
      <c r="H96" s="148"/>
      <c r="I96" s="145"/>
    </row>
    <row r="97" ht="25.5" customHeight="1" x14ac:dyDescent="0.25"/>
  </sheetData>
  <mergeCells count="1">
    <mergeCell ref="A1:I1"/>
  </mergeCells>
  <conditionalFormatting sqref="B70">
    <cfRule type="duplicateValues" dxfId="4" priority="3"/>
  </conditionalFormatting>
  <conditionalFormatting sqref="B78">
    <cfRule type="duplicateValues" dxfId="3" priority="2"/>
  </conditionalFormatting>
  <conditionalFormatting sqref="B94:B95">
    <cfRule type="duplicateValues" dxfId="2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CDF5-BC27-40FA-AF49-B8C24ECB90CE}">
  <dimension ref="A1:I76"/>
  <sheetViews>
    <sheetView tabSelected="1" zoomScale="75" zoomScaleNormal="75" workbookViewId="0">
      <selection activeCell="E64" sqref="E64"/>
    </sheetView>
  </sheetViews>
  <sheetFormatPr defaultColWidth="0" defaultRowHeight="15" customHeight="1" zeroHeight="1" x14ac:dyDescent="0.25"/>
  <cols>
    <col min="1" max="1" width="5.7109375" style="48" customWidth="1"/>
    <col min="2" max="3" width="30.7109375" style="245" customWidth="1"/>
    <col min="4" max="4" width="20.7109375" style="246" customWidth="1"/>
    <col min="5" max="5" width="20.7109375" style="51" customWidth="1"/>
    <col min="6" max="6" width="20.7109375" style="47" customWidth="1"/>
    <col min="7" max="7" width="20.7109375" style="48" customWidth="1"/>
    <col min="8" max="8" width="20.7109375" style="247" customWidth="1"/>
    <col min="9" max="9" width="30.7109375" style="245" customWidth="1"/>
    <col min="10" max="16384" width="8.85546875" style="40" hidden="1"/>
  </cols>
  <sheetData>
    <row r="1" spans="1:9" s="244" customFormat="1" ht="50.1" customHeight="1" x14ac:dyDescent="0.25">
      <c r="A1" s="288" t="s">
        <v>831</v>
      </c>
      <c r="B1" s="289"/>
      <c r="C1" s="289"/>
      <c r="D1" s="289"/>
      <c r="E1" s="289"/>
      <c r="F1" s="289"/>
      <c r="G1" s="289"/>
      <c r="H1" s="289"/>
      <c r="I1" s="289"/>
    </row>
    <row r="2" spans="1:9" s="21" customFormat="1" ht="30" customHeight="1" x14ac:dyDescent="0.25">
      <c r="A2" s="226" t="s">
        <v>648</v>
      </c>
      <c r="B2" s="227" t="s">
        <v>0</v>
      </c>
      <c r="C2" s="228" t="s">
        <v>1</v>
      </c>
      <c r="D2" s="227" t="s">
        <v>2</v>
      </c>
      <c r="E2" s="229" t="s">
        <v>3</v>
      </c>
      <c r="F2" s="230" t="s">
        <v>4</v>
      </c>
      <c r="G2" s="231" t="s">
        <v>5</v>
      </c>
      <c r="H2" s="232" t="s">
        <v>6</v>
      </c>
      <c r="I2" s="233" t="s">
        <v>7</v>
      </c>
    </row>
    <row r="3" spans="1:9" s="21" customFormat="1" ht="25.35" customHeight="1" x14ac:dyDescent="0.25">
      <c r="A3" s="234">
        <v>1</v>
      </c>
      <c r="B3" s="158" t="s">
        <v>870</v>
      </c>
      <c r="C3" s="158" t="s">
        <v>871</v>
      </c>
      <c r="D3" s="159" t="s">
        <v>60</v>
      </c>
      <c r="E3" s="177">
        <v>635128.13</v>
      </c>
      <c r="F3" s="178">
        <v>93201</v>
      </c>
      <c r="G3" s="176">
        <v>18</v>
      </c>
      <c r="H3" s="186">
        <v>45128</v>
      </c>
      <c r="I3" s="189" t="s">
        <v>24</v>
      </c>
    </row>
    <row r="4" spans="1:9" s="21" customFormat="1" ht="25.35" customHeight="1" x14ac:dyDescent="0.25">
      <c r="A4" s="234">
        <v>2</v>
      </c>
      <c r="B4" s="14" t="s">
        <v>879</v>
      </c>
      <c r="C4" s="14" t="s">
        <v>880</v>
      </c>
      <c r="D4" s="159" t="s">
        <v>60</v>
      </c>
      <c r="E4" s="177">
        <v>467919.76</v>
      </c>
      <c r="F4" s="178">
        <v>66655</v>
      </c>
      <c r="G4" s="176">
        <v>17</v>
      </c>
      <c r="H4" s="186">
        <v>45128</v>
      </c>
      <c r="I4" s="189" t="s">
        <v>18</v>
      </c>
    </row>
    <row r="5" spans="1:9" s="21" customFormat="1" ht="25.35" customHeight="1" x14ac:dyDescent="0.25">
      <c r="A5" s="234">
        <v>3</v>
      </c>
      <c r="B5" s="158" t="s">
        <v>872</v>
      </c>
      <c r="C5" s="158" t="s">
        <v>872</v>
      </c>
      <c r="D5" s="159" t="s">
        <v>693</v>
      </c>
      <c r="E5" s="177">
        <v>189244.99</v>
      </c>
      <c r="F5" s="178">
        <v>26644</v>
      </c>
      <c r="G5" s="176">
        <v>13</v>
      </c>
      <c r="H5" s="186">
        <v>45114</v>
      </c>
      <c r="I5" s="189" t="s">
        <v>46</v>
      </c>
    </row>
    <row r="6" spans="1:9" s="21" customFormat="1" ht="25.35" customHeight="1" x14ac:dyDescent="0.25">
      <c r="A6" s="234">
        <v>4</v>
      </c>
      <c r="B6" s="184" t="s">
        <v>787</v>
      </c>
      <c r="C6" s="158" t="s">
        <v>788</v>
      </c>
      <c r="D6" s="159" t="s">
        <v>10</v>
      </c>
      <c r="E6" s="177">
        <v>186331.11</v>
      </c>
      <c r="F6" s="178">
        <v>35673</v>
      </c>
      <c r="G6" s="176">
        <v>24</v>
      </c>
      <c r="H6" s="186">
        <v>45093</v>
      </c>
      <c r="I6" s="189" t="s">
        <v>11</v>
      </c>
    </row>
    <row r="7" spans="1:9" s="21" customFormat="1" ht="25.35" customHeight="1" x14ac:dyDescent="0.25">
      <c r="A7" s="234">
        <v>5</v>
      </c>
      <c r="B7" s="14" t="s">
        <v>881</v>
      </c>
      <c r="C7" s="14" t="s">
        <v>882</v>
      </c>
      <c r="D7" s="159" t="s">
        <v>10</v>
      </c>
      <c r="E7" s="177">
        <v>148424.92000000001</v>
      </c>
      <c r="F7" s="178">
        <v>21333</v>
      </c>
      <c r="G7" s="176">
        <v>17</v>
      </c>
      <c r="H7" s="186">
        <v>45121</v>
      </c>
      <c r="I7" s="189" t="s">
        <v>741</v>
      </c>
    </row>
    <row r="8" spans="1:9" s="21" customFormat="1" ht="25.35" customHeight="1" x14ac:dyDescent="0.25">
      <c r="A8" s="234">
        <v>6</v>
      </c>
      <c r="B8" s="158" t="s">
        <v>766</v>
      </c>
      <c r="C8" s="158" t="s">
        <v>766</v>
      </c>
      <c r="D8" s="159" t="s">
        <v>767</v>
      </c>
      <c r="E8" s="177">
        <v>143339.92000000001</v>
      </c>
      <c r="F8" s="178">
        <v>28366</v>
      </c>
      <c r="G8" s="176">
        <v>16</v>
      </c>
      <c r="H8" s="186">
        <v>45121</v>
      </c>
      <c r="I8" s="189" t="s">
        <v>26</v>
      </c>
    </row>
    <row r="9" spans="1:9" s="21" customFormat="1" ht="25.35" customHeight="1" x14ac:dyDescent="0.25">
      <c r="A9" s="234">
        <v>7</v>
      </c>
      <c r="B9" s="158" t="s">
        <v>795</v>
      </c>
      <c r="C9" s="158" t="s">
        <v>796</v>
      </c>
      <c r="D9" s="159" t="s">
        <v>10</v>
      </c>
      <c r="E9" s="177">
        <v>100023.84</v>
      </c>
      <c r="F9" s="178">
        <v>14856</v>
      </c>
      <c r="G9" s="176">
        <v>16</v>
      </c>
      <c r="H9" s="186">
        <v>45107</v>
      </c>
      <c r="I9" s="189" t="s">
        <v>11</v>
      </c>
    </row>
    <row r="10" spans="1:9" s="21" customFormat="1" ht="25.35" customHeight="1" x14ac:dyDescent="0.25">
      <c r="A10" s="234">
        <v>8</v>
      </c>
      <c r="B10" s="11" t="s">
        <v>799</v>
      </c>
      <c r="C10" s="11" t="s">
        <v>800</v>
      </c>
      <c r="D10" s="159" t="s">
        <v>10</v>
      </c>
      <c r="E10" s="177">
        <v>82803.28</v>
      </c>
      <c r="F10" s="178">
        <v>17633</v>
      </c>
      <c r="G10" s="176">
        <v>19</v>
      </c>
      <c r="H10" s="186">
        <v>45107</v>
      </c>
      <c r="I10" s="189" t="s">
        <v>18</v>
      </c>
    </row>
    <row r="11" spans="1:9" s="21" customFormat="1" ht="25.15" customHeight="1" x14ac:dyDescent="0.25">
      <c r="A11" s="234">
        <v>9</v>
      </c>
      <c r="B11" s="11" t="s">
        <v>749</v>
      </c>
      <c r="C11" s="11" t="s">
        <v>750</v>
      </c>
      <c r="D11" s="159" t="s">
        <v>10</v>
      </c>
      <c r="E11" s="177">
        <v>61951.49</v>
      </c>
      <c r="F11" s="178">
        <v>9539</v>
      </c>
      <c r="G11" s="176">
        <v>12</v>
      </c>
      <c r="H11" s="186">
        <v>45100</v>
      </c>
      <c r="I11" s="189" t="s">
        <v>46</v>
      </c>
    </row>
    <row r="12" spans="1:9" s="21" customFormat="1" ht="25.35" customHeight="1" x14ac:dyDescent="0.25">
      <c r="A12" s="234">
        <v>10</v>
      </c>
      <c r="B12" s="158" t="s">
        <v>748</v>
      </c>
      <c r="C12" s="158" t="s">
        <v>747</v>
      </c>
      <c r="D12" s="159" t="s">
        <v>10</v>
      </c>
      <c r="E12" s="177">
        <v>57859.06</v>
      </c>
      <c r="F12" s="178">
        <v>10071</v>
      </c>
      <c r="G12" s="176">
        <v>13</v>
      </c>
      <c r="H12" s="186">
        <v>45079</v>
      </c>
      <c r="I12" s="189" t="s">
        <v>46</v>
      </c>
    </row>
    <row r="13" spans="1:9" s="21" customFormat="1" ht="25.35" customHeight="1" x14ac:dyDescent="0.25">
      <c r="A13" s="234">
        <v>11</v>
      </c>
      <c r="B13" s="158" t="s">
        <v>789</v>
      </c>
      <c r="C13" s="158" t="s">
        <v>790</v>
      </c>
      <c r="D13" s="159" t="s">
        <v>10</v>
      </c>
      <c r="E13" s="177">
        <v>38483.120000000003</v>
      </c>
      <c r="F13" s="178">
        <v>6122</v>
      </c>
      <c r="G13" s="176">
        <v>14</v>
      </c>
      <c r="H13" s="186">
        <v>45086</v>
      </c>
      <c r="I13" s="189" t="s">
        <v>741</v>
      </c>
    </row>
    <row r="14" spans="1:9" s="21" customFormat="1" ht="25.35" customHeight="1" x14ac:dyDescent="0.25">
      <c r="A14" s="234">
        <v>12</v>
      </c>
      <c r="B14" s="158" t="s">
        <v>899</v>
      </c>
      <c r="C14" s="158" t="s">
        <v>900</v>
      </c>
      <c r="D14" s="159" t="s">
        <v>895</v>
      </c>
      <c r="E14" s="177">
        <v>33727</v>
      </c>
      <c r="F14" s="178">
        <v>7169</v>
      </c>
      <c r="G14" s="176">
        <v>15</v>
      </c>
      <c r="H14" s="186">
        <v>45128</v>
      </c>
      <c r="I14" s="189" t="s">
        <v>55</v>
      </c>
    </row>
    <row r="15" spans="1:9" s="21" customFormat="1" ht="25.35" customHeight="1" x14ac:dyDescent="0.25">
      <c r="A15" s="234">
        <v>13</v>
      </c>
      <c r="B15" s="14" t="s">
        <v>873</v>
      </c>
      <c r="C15" s="14" t="s">
        <v>874</v>
      </c>
      <c r="D15" s="159" t="s">
        <v>10</v>
      </c>
      <c r="E15" s="177">
        <v>15914.2</v>
      </c>
      <c r="F15" s="178">
        <v>2336</v>
      </c>
      <c r="G15" s="176">
        <v>12</v>
      </c>
      <c r="H15" s="186">
        <v>45135</v>
      </c>
      <c r="I15" s="189" t="s">
        <v>26</v>
      </c>
    </row>
    <row r="16" spans="1:9" s="21" customFormat="1" ht="25.35" customHeight="1" x14ac:dyDescent="0.25">
      <c r="A16" s="234">
        <v>14</v>
      </c>
      <c r="B16" s="158" t="s">
        <v>793</v>
      </c>
      <c r="C16" s="158" t="s">
        <v>794</v>
      </c>
      <c r="D16" s="159" t="s">
        <v>10</v>
      </c>
      <c r="E16" s="177">
        <v>13698.87</v>
      </c>
      <c r="F16" s="178">
        <v>2088</v>
      </c>
      <c r="G16" s="176">
        <v>7</v>
      </c>
      <c r="H16" s="137">
        <v>45086</v>
      </c>
      <c r="I16" s="154" t="s">
        <v>18</v>
      </c>
    </row>
    <row r="17" spans="1:9" s="21" customFormat="1" ht="25.35" customHeight="1" x14ac:dyDescent="0.25">
      <c r="A17" s="234">
        <v>15</v>
      </c>
      <c r="B17" s="184" t="s">
        <v>436</v>
      </c>
      <c r="C17" s="184" t="s">
        <v>437</v>
      </c>
      <c r="D17" s="159" t="s">
        <v>438</v>
      </c>
      <c r="E17" s="177">
        <v>12887.88</v>
      </c>
      <c r="F17" s="178">
        <v>2719</v>
      </c>
      <c r="G17" s="176">
        <v>6</v>
      </c>
      <c r="H17" s="188">
        <v>45023</v>
      </c>
      <c r="I17" s="189" t="s">
        <v>18</v>
      </c>
    </row>
    <row r="18" spans="1:9" s="21" customFormat="1" ht="25.35" customHeight="1" x14ac:dyDescent="0.25">
      <c r="A18" s="234">
        <v>16</v>
      </c>
      <c r="B18" s="158" t="s">
        <v>883</v>
      </c>
      <c r="C18" s="158" t="s">
        <v>884</v>
      </c>
      <c r="D18" s="159" t="s">
        <v>10</v>
      </c>
      <c r="E18" s="177">
        <v>12396.51</v>
      </c>
      <c r="F18" s="178">
        <v>1968</v>
      </c>
      <c r="G18" s="176">
        <v>13</v>
      </c>
      <c r="H18" s="186">
        <v>45135</v>
      </c>
      <c r="I18" s="189" t="s">
        <v>11</v>
      </c>
    </row>
    <row r="19" spans="1:9" s="21" customFormat="1" ht="25.35" customHeight="1" x14ac:dyDescent="0.25">
      <c r="A19" s="234">
        <v>17</v>
      </c>
      <c r="B19" s="184" t="s">
        <v>791</v>
      </c>
      <c r="C19" s="158" t="s">
        <v>792</v>
      </c>
      <c r="D19" s="159" t="s">
        <v>316</v>
      </c>
      <c r="E19" s="177">
        <v>12192.65</v>
      </c>
      <c r="F19" s="178">
        <v>2014</v>
      </c>
      <c r="G19" s="176">
        <v>4</v>
      </c>
      <c r="H19" s="186">
        <v>45079</v>
      </c>
      <c r="I19" s="189" t="s">
        <v>11</v>
      </c>
    </row>
    <row r="20" spans="1:9" s="21" customFormat="1" ht="25.35" customHeight="1" x14ac:dyDescent="0.25">
      <c r="A20" s="234">
        <v>18</v>
      </c>
      <c r="B20" s="158" t="s">
        <v>875</v>
      </c>
      <c r="C20" s="158" t="s">
        <v>876</v>
      </c>
      <c r="D20" s="159" t="s">
        <v>10</v>
      </c>
      <c r="E20" s="177">
        <v>11899.63</v>
      </c>
      <c r="F20" s="178">
        <v>1896</v>
      </c>
      <c r="G20" s="176">
        <v>13</v>
      </c>
      <c r="H20" s="186">
        <v>45114</v>
      </c>
      <c r="I20" s="189" t="s">
        <v>26</v>
      </c>
    </row>
    <row r="21" spans="1:9" s="21" customFormat="1" ht="25.35" customHeight="1" x14ac:dyDescent="0.25">
      <c r="A21" s="234">
        <v>19</v>
      </c>
      <c r="B21" s="158" t="s">
        <v>681</v>
      </c>
      <c r="C21" s="158" t="s">
        <v>682</v>
      </c>
      <c r="D21" s="159" t="s">
        <v>10</v>
      </c>
      <c r="E21" s="177">
        <v>10510.87</v>
      </c>
      <c r="F21" s="178">
        <v>1713</v>
      </c>
      <c r="G21" s="176">
        <v>4</v>
      </c>
      <c r="H21" s="186">
        <v>45051</v>
      </c>
      <c r="I21" s="189" t="s">
        <v>11</v>
      </c>
    </row>
    <row r="22" spans="1:9" s="21" customFormat="1" ht="25.35" customHeight="1" x14ac:dyDescent="0.25">
      <c r="A22" s="234">
        <v>20</v>
      </c>
      <c r="B22" s="158" t="s">
        <v>685</v>
      </c>
      <c r="C22" s="158" t="s">
        <v>932</v>
      </c>
      <c r="D22" s="159" t="s">
        <v>10</v>
      </c>
      <c r="E22" s="177">
        <v>9563.7999999999993</v>
      </c>
      <c r="F22" s="178">
        <v>1823</v>
      </c>
      <c r="G22" s="176">
        <v>6</v>
      </c>
      <c r="H22" s="186">
        <v>45072</v>
      </c>
      <c r="I22" s="189" t="s">
        <v>11</v>
      </c>
    </row>
    <row r="23" spans="1:9" s="21" customFormat="1" ht="25.35" customHeight="1" x14ac:dyDescent="0.25">
      <c r="A23" s="234">
        <v>21</v>
      </c>
      <c r="B23" s="158" t="s">
        <v>751</v>
      </c>
      <c r="C23" s="158" t="s">
        <v>752</v>
      </c>
      <c r="D23" s="159" t="s">
        <v>10</v>
      </c>
      <c r="E23" s="177">
        <v>8327.75</v>
      </c>
      <c r="F23" s="178">
        <v>1368</v>
      </c>
      <c r="G23" s="176">
        <v>9</v>
      </c>
      <c r="H23" s="186">
        <v>45093</v>
      </c>
      <c r="I23" s="189" t="s">
        <v>24</v>
      </c>
    </row>
    <row r="24" spans="1:9" s="21" customFormat="1" ht="25.35" customHeight="1" x14ac:dyDescent="0.25">
      <c r="A24" s="234">
        <v>22</v>
      </c>
      <c r="B24" s="158" t="s">
        <v>683</v>
      </c>
      <c r="C24" s="158" t="s">
        <v>684</v>
      </c>
      <c r="D24" s="159" t="s">
        <v>10</v>
      </c>
      <c r="E24" s="177">
        <v>5744.95</v>
      </c>
      <c r="F24" s="178">
        <v>921</v>
      </c>
      <c r="G24" s="176">
        <v>6</v>
      </c>
      <c r="H24" s="186">
        <v>45065</v>
      </c>
      <c r="I24" s="189" t="s">
        <v>18</v>
      </c>
    </row>
    <row r="25" spans="1:9" s="21" customFormat="1" ht="25.15" customHeight="1" x14ac:dyDescent="0.25">
      <c r="A25" s="234">
        <v>23</v>
      </c>
      <c r="B25" s="158" t="s">
        <v>893</v>
      </c>
      <c r="C25" s="158" t="s">
        <v>894</v>
      </c>
      <c r="D25" s="159" t="s">
        <v>63</v>
      </c>
      <c r="E25" s="177">
        <v>4355.17</v>
      </c>
      <c r="F25" s="178">
        <v>740</v>
      </c>
      <c r="G25" s="176">
        <v>8</v>
      </c>
      <c r="H25" s="186">
        <v>45121</v>
      </c>
      <c r="I25" s="189" t="s">
        <v>147</v>
      </c>
    </row>
    <row r="26" spans="1:9" s="21" customFormat="1" ht="25.5" customHeight="1" x14ac:dyDescent="0.25">
      <c r="A26" s="234">
        <v>24</v>
      </c>
      <c r="B26" s="184" t="s">
        <v>462</v>
      </c>
      <c r="C26" s="184" t="s">
        <v>462</v>
      </c>
      <c r="D26" s="159" t="s">
        <v>13</v>
      </c>
      <c r="E26" s="177">
        <v>3330.98</v>
      </c>
      <c r="F26" s="178">
        <v>708</v>
      </c>
      <c r="G26" s="176">
        <v>4</v>
      </c>
      <c r="H26" s="188">
        <v>45037</v>
      </c>
      <c r="I26" s="189" t="s">
        <v>463</v>
      </c>
    </row>
    <row r="27" spans="1:9" s="21" customFormat="1" ht="25.15" customHeight="1" x14ac:dyDescent="0.25">
      <c r="A27" s="234">
        <v>25</v>
      </c>
      <c r="B27" s="158" t="s">
        <v>350</v>
      </c>
      <c r="C27" s="158" t="s">
        <v>350</v>
      </c>
      <c r="D27" s="159" t="s">
        <v>13</v>
      </c>
      <c r="E27" s="181">
        <v>2960.4999999999995</v>
      </c>
      <c r="F27" s="182">
        <v>422</v>
      </c>
      <c r="G27" s="193">
        <v>2</v>
      </c>
      <c r="H27" s="186">
        <v>44988</v>
      </c>
      <c r="I27" s="189" t="s">
        <v>351</v>
      </c>
    </row>
    <row r="28" spans="1:9" s="21" customFormat="1" ht="25.5" customHeight="1" x14ac:dyDescent="0.25">
      <c r="A28" s="234">
        <v>26</v>
      </c>
      <c r="B28" s="158" t="s">
        <v>897</v>
      </c>
      <c r="C28" s="158" t="s">
        <v>898</v>
      </c>
      <c r="D28" s="159" t="s">
        <v>400</v>
      </c>
      <c r="E28" s="177">
        <v>1810.56</v>
      </c>
      <c r="F28" s="178">
        <v>376</v>
      </c>
      <c r="G28" s="176">
        <v>10</v>
      </c>
      <c r="H28" s="186">
        <v>45135</v>
      </c>
      <c r="I28" s="189" t="s">
        <v>342</v>
      </c>
    </row>
    <row r="29" spans="1:9" s="21" customFormat="1" ht="25.9" customHeight="1" x14ac:dyDescent="0.25">
      <c r="A29" s="234">
        <v>27</v>
      </c>
      <c r="B29" s="158" t="s">
        <v>365</v>
      </c>
      <c r="C29" s="158" t="s">
        <v>364</v>
      </c>
      <c r="D29" s="159" t="s">
        <v>63</v>
      </c>
      <c r="E29" s="177">
        <v>1712.85</v>
      </c>
      <c r="F29" s="178">
        <v>579</v>
      </c>
      <c r="G29" s="176">
        <v>4</v>
      </c>
      <c r="H29" s="186">
        <v>45045</v>
      </c>
      <c r="I29" s="189" t="s">
        <v>32</v>
      </c>
    </row>
    <row r="30" spans="1:9" s="21" customFormat="1" ht="25.9" customHeight="1" x14ac:dyDescent="0.25">
      <c r="A30" s="234">
        <v>28</v>
      </c>
      <c r="B30" s="158" t="s">
        <v>885</v>
      </c>
      <c r="C30" s="158" t="s">
        <v>886</v>
      </c>
      <c r="D30" s="159" t="s">
        <v>10</v>
      </c>
      <c r="E30" s="177">
        <v>1569.58</v>
      </c>
      <c r="F30" s="178">
        <v>637</v>
      </c>
      <c r="G30" s="176">
        <v>4</v>
      </c>
      <c r="H30" s="186">
        <v>44638</v>
      </c>
      <c r="I30" s="189" t="s">
        <v>11</v>
      </c>
    </row>
    <row r="31" spans="1:9" s="21" customFormat="1" ht="26.25" customHeight="1" x14ac:dyDescent="0.25">
      <c r="A31" s="234">
        <v>29</v>
      </c>
      <c r="B31" s="158" t="s">
        <v>891</v>
      </c>
      <c r="C31" s="158" t="s">
        <v>892</v>
      </c>
      <c r="D31" s="159" t="s">
        <v>188</v>
      </c>
      <c r="E31" s="177">
        <v>1415.07</v>
      </c>
      <c r="F31" s="178">
        <v>232</v>
      </c>
      <c r="G31" s="176">
        <v>7</v>
      </c>
      <c r="H31" s="186">
        <v>45135</v>
      </c>
      <c r="I31" s="189" t="s">
        <v>147</v>
      </c>
    </row>
    <row r="32" spans="1:9" s="21" customFormat="1" ht="26.25" customHeight="1" x14ac:dyDescent="0.25">
      <c r="A32" s="234">
        <v>30</v>
      </c>
      <c r="B32" s="158" t="s">
        <v>687</v>
      </c>
      <c r="C32" s="158" t="s">
        <v>688</v>
      </c>
      <c r="D32" s="159" t="s">
        <v>689</v>
      </c>
      <c r="E32" s="177">
        <v>1175.8</v>
      </c>
      <c r="F32" s="178">
        <v>197</v>
      </c>
      <c r="G32" s="176">
        <v>2</v>
      </c>
      <c r="H32" s="186">
        <v>45065</v>
      </c>
      <c r="I32" s="189" t="s">
        <v>11</v>
      </c>
    </row>
    <row r="33" spans="1:9" s="21" customFormat="1" ht="26.25" customHeight="1" x14ac:dyDescent="0.25">
      <c r="A33" s="234">
        <v>31</v>
      </c>
      <c r="B33" s="11" t="s">
        <v>779</v>
      </c>
      <c r="C33" s="11" t="s">
        <v>780</v>
      </c>
      <c r="D33" s="159" t="s">
        <v>63</v>
      </c>
      <c r="E33" s="177">
        <v>1111.0999999999999</v>
      </c>
      <c r="F33" s="178">
        <v>195</v>
      </c>
      <c r="G33" s="176">
        <v>5</v>
      </c>
      <c r="H33" s="186">
        <v>45106</v>
      </c>
      <c r="I33" s="189" t="s">
        <v>82</v>
      </c>
    </row>
    <row r="34" spans="1:9" s="21" customFormat="1" ht="25.15" customHeight="1" x14ac:dyDescent="0.25">
      <c r="A34" s="234">
        <v>32</v>
      </c>
      <c r="B34" s="158" t="s">
        <v>29</v>
      </c>
      <c r="C34" s="158" t="s">
        <v>30</v>
      </c>
      <c r="D34" s="159" t="s">
        <v>31</v>
      </c>
      <c r="E34" s="177">
        <v>1107.05</v>
      </c>
      <c r="F34" s="178">
        <v>384</v>
      </c>
      <c r="G34" s="176">
        <v>4</v>
      </c>
      <c r="H34" s="186">
        <v>44925</v>
      </c>
      <c r="I34" s="189" t="s">
        <v>32</v>
      </c>
    </row>
    <row r="35" spans="1:9" s="21" customFormat="1" ht="25.5" customHeight="1" x14ac:dyDescent="0.25">
      <c r="A35" s="234">
        <v>33</v>
      </c>
      <c r="B35" s="158" t="s">
        <v>757</v>
      </c>
      <c r="C35" s="158" t="s">
        <v>758</v>
      </c>
      <c r="D35" s="159" t="s">
        <v>10</v>
      </c>
      <c r="E35" s="177">
        <v>1098.5</v>
      </c>
      <c r="F35" s="178">
        <v>457</v>
      </c>
      <c r="G35" s="176">
        <v>2</v>
      </c>
      <c r="H35" s="186">
        <v>44771</v>
      </c>
      <c r="I35" s="189" t="s">
        <v>24</v>
      </c>
    </row>
    <row r="36" spans="1:9" s="21" customFormat="1" ht="25.5" customHeight="1" x14ac:dyDescent="0.25">
      <c r="A36" s="234">
        <v>34</v>
      </c>
      <c r="B36" s="158" t="s">
        <v>706</v>
      </c>
      <c r="C36" s="158" t="s">
        <v>706</v>
      </c>
      <c r="D36" s="159" t="s">
        <v>63</v>
      </c>
      <c r="E36" s="177">
        <v>980</v>
      </c>
      <c r="F36" s="178">
        <v>164</v>
      </c>
      <c r="G36" s="176">
        <v>2</v>
      </c>
      <c r="H36" s="186">
        <v>45072</v>
      </c>
      <c r="I36" s="189" t="s">
        <v>147</v>
      </c>
    </row>
    <row r="37" spans="1:9" s="21" customFormat="1" ht="25.15" customHeight="1" x14ac:dyDescent="0.25">
      <c r="A37" s="234">
        <v>35</v>
      </c>
      <c r="B37" s="158" t="s">
        <v>704</v>
      </c>
      <c r="C37" s="158" t="s">
        <v>705</v>
      </c>
      <c r="D37" s="159" t="s">
        <v>63</v>
      </c>
      <c r="E37" s="177">
        <v>974.21</v>
      </c>
      <c r="F37" s="178">
        <v>250</v>
      </c>
      <c r="G37" s="176">
        <v>3</v>
      </c>
      <c r="H37" s="186">
        <v>45051</v>
      </c>
      <c r="I37" s="189" t="s">
        <v>147</v>
      </c>
    </row>
    <row r="38" spans="1:9" s="21" customFormat="1" ht="25.5" customHeight="1" x14ac:dyDescent="0.25">
      <c r="A38" s="234">
        <v>36</v>
      </c>
      <c r="B38" s="14" t="s">
        <v>72</v>
      </c>
      <c r="C38" s="14" t="s">
        <v>73</v>
      </c>
      <c r="D38" s="18" t="s">
        <v>23</v>
      </c>
      <c r="E38" s="177">
        <v>926.54</v>
      </c>
      <c r="F38" s="178">
        <v>328</v>
      </c>
      <c r="G38" s="176">
        <v>3</v>
      </c>
      <c r="H38" s="186">
        <v>44981</v>
      </c>
      <c r="I38" s="189" t="s">
        <v>32</v>
      </c>
    </row>
    <row r="39" spans="1:9" s="21" customFormat="1" ht="25.5" customHeight="1" x14ac:dyDescent="0.25">
      <c r="A39" s="234">
        <v>37</v>
      </c>
      <c r="B39" s="11" t="s">
        <v>768</v>
      </c>
      <c r="C39" s="11" t="s">
        <v>769</v>
      </c>
      <c r="D39" s="159" t="s">
        <v>10</v>
      </c>
      <c r="E39" s="177">
        <v>918.38</v>
      </c>
      <c r="F39" s="178">
        <v>133</v>
      </c>
      <c r="G39" s="176">
        <v>2</v>
      </c>
      <c r="H39" s="186">
        <v>45079</v>
      </c>
      <c r="I39" s="189" t="s">
        <v>32</v>
      </c>
    </row>
    <row r="40" spans="1:9" s="21" customFormat="1" ht="25.5" customHeight="1" x14ac:dyDescent="0.25">
      <c r="A40" s="234">
        <v>38</v>
      </c>
      <c r="B40" s="158" t="s">
        <v>759</v>
      </c>
      <c r="C40" s="158" t="s">
        <v>760</v>
      </c>
      <c r="D40" s="159" t="s">
        <v>10</v>
      </c>
      <c r="E40" s="177">
        <v>902.9</v>
      </c>
      <c r="F40" s="178">
        <v>403</v>
      </c>
      <c r="G40" s="176">
        <v>2</v>
      </c>
      <c r="H40" s="186">
        <v>44869</v>
      </c>
      <c r="I40" s="189" t="s">
        <v>46</v>
      </c>
    </row>
    <row r="41" spans="1:9" s="21" customFormat="1" ht="25.15" customHeight="1" x14ac:dyDescent="0.25">
      <c r="A41" s="234">
        <v>39</v>
      </c>
      <c r="B41" s="14" t="s">
        <v>15</v>
      </c>
      <c r="C41" s="14" t="s">
        <v>16</v>
      </c>
      <c r="D41" s="18" t="s">
        <v>17</v>
      </c>
      <c r="E41" s="177">
        <v>843.5</v>
      </c>
      <c r="F41" s="178">
        <v>352</v>
      </c>
      <c r="G41" s="176">
        <v>2</v>
      </c>
      <c r="H41" s="137">
        <v>44916</v>
      </c>
      <c r="I41" s="154" t="s">
        <v>18</v>
      </c>
    </row>
    <row r="42" spans="1:9" s="21" customFormat="1" ht="25.5" customHeight="1" x14ac:dyDescent="0.25">
      <c r="A42" s="234">
        <v>40</v>
      </c>
      <c r="B42" s="207" t="s">
        <v>464</v>
      </c>
      <c r="C42" s="207" t="s">
        <v>270</v>
      </c>
      <c r="D42" s="159" t="s">
        <v>271</v>
      </c>
      <c r="E42" s="181">
        <v>836.9</v>
      </c>
      <c r="F42" s="182">
        <v>126</v>
      </c>
      <c r="G42" s="193">
        <v>2</v>
      </c>
      <c r="H42" s="186">
        <v>45012</v>
      </c>
      <c r="I42" s="189" t="s">
        <v>38</v>
      </c>
    </row>
    <row r="43" spans="1:9" s="21" customFormat="1" ht="25.5" customHeight="1" x14ac:dyDescent="0.25">
      <c r="A43" s="234">
        <v>41</v>
      </c>
      <c r="B43" s="158" t="s">
        <v>761</v>
      </c>
      <c r="C43" s="158" t="s">
        <v>762</v>
      </c>
      <c r="D43" s="159" t="s">
        <v>763</v>
      </c>
      <c r="E43" s="177">
        <v>798.5</v>
      </c>
      <c r="F43" s="178">
        <v>338</v>
      </c>
      <c r="G43" s="176">
        <v>14</v>
      </c>
      <c r="H43" s="186">
        <v>44603</v>
      </c>
      <c r="I43" s="189" t="s">
        <v>26</v>
      </c>
    </row>
    <row r="44" spans="1:9" s="21" customFormat="1" ht="25.5" customHeight="1" x14ac:dyDescent="0.25">
      <c r="A44" s="234">
        <v>42</v>
      </c>
      <c r="B44" s="184" t="s">
        <v>263</v>
      </c>
      <c r="C44" s="184" t="s">
        <v>267</v>
      </c>
      <c r="D44" s="159" t="s">
        <v>269</v>
      </c>
      <c r="E44" s="181">
        <v>750</v>
      </c>
      <c r="F44" s="182">
        <v>111</v>
      </c>
      <c r="G44" s="193">
        <v>3</v>
      </c>
      <c r="H44" s="186">
        <v>45012</v>
      </c>
      <c r="I44" s="189" t="s">
        <v>38</v>
      </c>
    </row>
    <row r="45" spans="1:9" s="21" customFormat="1" ht="25.5" customHeight="1" x14ac:dyDescent="0.25">
      <c r="A45" s="234">
        <v>43</v>
      </c>
      <c r="B45" s="195" t="s">
        <v>393</v>
      </c>
      <c r="C45" s="195" t="s">
        <v>393</v>
      </c>
      <c r="D45" s="255" t="s">
        <v>10</v>
      </c>
      <c r="E45" s="220">
        <v>600</v>
      </c>
      <c r="F45" s="236">
        <v>123</v>
      </c>
      <c r="G45" s="221">
        <v>1</v>
      </c>
      <c r="H45" s="185">
        <v>45030</v>
      </c>
      <c r="I45" s="222" t="s">
        <v>24</v>
      </c>
    </row>
    <row r="46" spans="1:9" s="21" customFormat="1" ht="25.5" customHeight="1" x14ac:dyDescent="0.25">
      <c r="A46" s="234">
        <v>44</v>
      </c>
      <c r="B46" s="11" t="s">
        <v>764</v>
      </c>
      <c r="C46" s="11" t="s">
        <v>765</v>
      </c>
      <c r="D46" s="159" t="s">
        <v>204</v>
      </c>
      <c r="E46" s="177">
        <v>547</v>
      </c>
      <c r="F46" s="178">
        <v>223</v>
      </c>
      <c r="G46" s="176">
        <v>2</v>
      </c>
      <c r="H46" s="186">
        <v>44645</v>
      </c>
      <c r="I46" s="189" t="s">
        <v>26</v>
      </c>
    </row>
    <row r="47" spans="1:9" s="21" customFormat="1" ht="25.5" customHeight="1" x14ac:dyDescent="0.25">
      <c r="A47" s="234">
        <v>45</v>
      </c>
      <c r="B47" s="162" t="s">
        <v>887</v>
      </c>
      <c r="C47" s="162" t="s">
        <v>888</v>
      </c>
      <c r="D47" s="163" t="s">
        <v>10</v>
      </c>
      <c r="E47" s="203">
        <v>544.28</v>
      </c>
      <c r="F47" s="204">
        <v>207</v>
      </c>
      <c r="G47" s="194">
        <v>4</v>
      </c>
      <c r="H47" s="214">
        <v>44552</v>
      </c>
      <c r="I47" s="212" t="s">
        <v>11</v>
      </c>
    </row>
    <row r="48" spans="1:9" s="21" customFormat="1" ht="25.5" customHeight="1" x14ac:dyDescent="0.25">
      <c r="A48" s="234">
        <v>46</v>
      </c>
      <c r="B48" s="184" t="s">
        <v>262</v>
      </c>
      <c r="C48" s="184" t="s">
        <v>265</v>
      </c>
      <c r="D48" s="159" t="s">
        <v>60</v>
      </c>
      <c r="E48" s="181">
        <v>479.1</v>
      </c>
      <c r="F48" s="182">
        <v>71</v>
      </c>
      <c r="G48" s="193">
        <v>2</v>
      </c>
      <c r="H48" s="214">
        <v>45012</v>
      </c>
      <c r="I48" s="212" t="s">
        <v>38</v>
      </c>
    </row>
    <row r="49" spans="1:9" s="21" customFormat="1" ht="25.5" customHeight="1" x14ac:dyDescent="0.25">
      <c r="A49" s="234">
        <v>47</v>
      </c>
      <c r="B49" s="158" t="s">
        <v>889</v>
      </c>
      <c r="C49" s="158" t="s">
        <v>890</v>
      </c>
      <c r="D49" s="159" t="s">
        <v>10</v>
      </c>
      <c r="E49" s="177">
        <v>461</v>
      </c>
      <c r="F49" s="178">
        <v>202</v>
      </c>
      <c r="G49" s="176">
        <v>2</v>
      </c>
      <c r="H49" s="186">
        <v>44631</v>
      </c>
      <c r="I49" s="208" t="s">
        <v>11</v>
      </c>
    </row>
    <row r="50" spans="1:9" s="21" customFormat="1" ht="25.15" customHeight="1" x14ac:dyDescent="0.25">
      <c r="A50" s="234">
        <v>48</v>
      </c>
      <c r="B50" s="144" t="s">
        <v>61</v>
      </c>
      <c r="C50" s="144" t="s">
        <v>62</v>
      </c>
      <c r="D50" s="166" t="s">
        <v>63</v>
      </c>
      <c r="E50" s="177">
        <v>458</v>
      </c>
      <c r="F50" s="178">
        <v>76</v>
      </c>
      <c r="G50" s="176">
        <v>1</v>
      </c>
      <c r="H50" s="137">
        <v>44932</v>
      </c>
      <c r="I50" s="242" t="s">
        <v>32</v>
      </c>
    </row>
    <row r="51" spans="1:9" s="21" customFormat="1" ht="25.5" customHeight="1" x14ac:dyDescent="0.25">
      <c r="A51" s="234">
        <v>49</v>
      </c>
      <c r="B51" s="157" t="s">
        <v>80</v>
      </c>
      <c r="C51" s="157" t="s">
        <v>354</v>
      </c>
      <c r="D51" s="159" t="s">
        <v>81</v>
      </c>
      <c r="E51" s="177">
        <v>369.5</v>
      </c>
      <c r="F51" s="178">
        <v>59</v>
      </c>
      <c r="G51" s="176">
        <v>2</v>
      </c>
      <c r="H51" s="186">
        <v>44939</v>
      </c>
      <c r="I51" s="189" t="s">
        <v>82</v>
      </c>
    </row>
    <row r="52" spans="1:9" s="21" customFormat="1" ht="25.5" customHeight="1" x14ac:dyDescent="0.25">
      <c r="A52" s="234">
        <v>50</v>
      </c>
      <c r="B52" s="11" t="s">
        <v>784</v>
      </c>
      <c r="C52" s="11" t="s">
        <v>785</v>
      </c>
      <c r="D52" s="159" t="s">
        <v>786</v>
      </c>
      <c r="E52" s="177">
        <v>369</v>
      </c>
      <c r="F52" s="178">
        <v>161</v>
      </c>
      <c r="G52" s="176">
        <v>2</v>
      </c>
      <c r="H52" s="186">
        <v>44694</v>
      </c>
      <c r="I52" s="189" t="s">
        <v>55</v>
      </c>
    </row>
    <row r="53" spans="1:9" s="21" customFormat="1" ht="25.5" customHeight="1" x14ac:dyDescent="0.25">
      <c r="A53" s="234">
        <v>51</v>
      </c>
      <c r="B53" s="158" t="s">
        <v>25</v>
      </c>
      <c r="C53" s="207" t="s">
        <v>25</v>
      </c>
      <c r="D53" s="159" t="s">
        <v>13</v>
      </c>
      <c r="E53" s="181">
        <v>343</v>
      </c>
      <c r="F53" s="182">
        <v>62</v>
      </c>
      <c r="G53" s="193">
        <v>2</v>
      </c>
      <c r="H53" s="186">
        <v>44974</v>
      </c>
      <c r="I53" s="189" t="s">
        <v>26</v>
      </c>
    </row>
    <row r="54" spans="1:9" s="21" customFormat="1" ht="25.5" customHeight="1" x14ac:dyDescent="0.25">
      <c r="A54" s="234">
        <v>52</v>
      </c>
      <c r="B54" s="184" t="s">
        <v>264</v>
      </c>
      <c r="C54" s="184" t="s">
        <v>268</v>
      </c>
      <c r="D54" s="159" t="s">
        <v>279</v>
      </c>
      <c r="E54" s="181">
        <v>336</v>
      </c>
      <c r="F54" s="182">
        <v>54</v>
      </c>
      <c r="G54" s="193">
        <v>3</v>
      </c>
      <c r="H54" s="186">
        <v>45012</v>
      </c>
      <c r="I54" s="189" t="s">
        <v>38</v>
      </c>
    </row>
    <row r="55" spans="1:9" s="21" customFormat="1" ht="25.5" customHeight="1" x14ac:dyDescent="0.25">
      <c r="A55" s="234">
        <v>53</v>
      </c>
      <c r="B55" s="14" t="s">
        <v>877</v>
      </c>
      <c r="C55" s="14" t="s">
        <v>878</v>
      </c>
      <c r="D55" s="159" t="s">
        <v>63</v>
      </c>
      <c r="E55" s="177">
        <v>310</v>
      </c>
      <c r="F55" s="178">
        <v>46</v>
      </c>
      <c r="G55" s="176">
        <v>1</v>
      </c>
      <c r="H55" s="186">
        <v>44316</v>
      </c>
      <c r="I55" s="189" t="s">
        <v>38</v>
      </c>
    </row>
    <row r="56" spans="1:9" s="21" customFormat="1" ht="25.5" customHeight="1" x14ac:dyDescent="0.25">
      <c r="A56" s="234">
        <v>54</v>
      </c>
      <c r="B56" s="162" t="s">
        <v>247</v>
      </c>
      <c r="C56" s="207" t="s">
        <v>248</v>
      </c>
      <c r="D56" s="163" t="s">
        <v>10</v>
      </c>
      <c r="E56" s="181">
        <v>303.7</v>
      </c>
      <c r="F56" s="182">
        <v>44</v>
      </c>
      <c r="G56" s="193">
        <v>1</v>
      </c>
      <c r="H56" s="186">
        <v>44678</v>
      </c>
      <c r="I56" s="189" t="s">
        <v>32</v>
      </c>
    </row>
    <row r="57" spans="1:9" s="21" customFormat="1" ht="25.5" customHeight="1" x14ac:dyDescent="0.25">
      <c r="A57" s="234">
        <v>55</v>
      </c>
      <c r="B57" s="11" t="s">
        <v>775</v>
      </c>
      <c r="C57" s="11" t="s">
        <v>776</v>
      </c>
      <c r="D57" s="159" t="s">
        <v>63</v>
      </c>
      <c r="E57" s="177">
        <v>199.70000000000002</v>
      </c>
      <c r="F57" s="178">
        <v>28</v>
      </c>
      <c r="G57" s="176">
        <v>2</v>
      </c>
      <c r="H57" s="137">
        <v>45051</v>
      </c>
      <c r="I57" s="138" t="s">
        <v>38</v>
      </c>
    </row>
    <row r="58" spans="1:9" s="21" customFormat="1" ht="25.5" customHeight="1" x14ac:dyDescent="0.25">
      <c r="A58" s="234">
        <v>56</v>
      </c>
      <c r="B58" s="158" t="s">
        <v>801</v>
      </c>
      <c r="C58" s="158" t="s">
        <v>802</v>
      </c>
      <c r="D58" s="159" t="s">
        <v>10</v>
      </c>
      <c r="E58" s="177">
        <v>189.79</v>
      </c>
      <c r="F58" s="178">
        <v>49</v>
      </c>
      <c r="G58" s="176">
        <v>1</v>
      </c>
      <c r="H58" s="186">
        <v>44568</v>
      </c>
      <c r="I58" s="189" t="s">
        <v>741</v>
      </c>
    </row>
    <row r="59" spans="1:9" s="21" customFormat="1" ht="25.5" customHeight="1" x14ac:dyDescent="0.25">
      <c r="A59" s="234">
        <v>57</v>
      </c>
      <c r="B59" s="158" t="s">
        <v>207</v>
      </c>
      <c r="C59" s="158" t="s">
        <v>208</v>
      </c>
      <c r="D59" s="159" t="s">
        <v>10</v>
      </c>
      <c r="E59" s="177">
        <v>185.7</v>
      </c>
      <c r="F59" s="178">
        <v>28</v>
      </c>
      <c r="G59" s="176">
        <v>1</v>
      </c>
      <c r="H59" s="186">
        <v>44792</v>
      </c>
      <c r="I59" s="189" t="s">
        <v>46</v>
      </c>
    </row>
    <row r="60" spans="1:9" s="21" customFormat="1" ht="25.5" customHeight="1" x14ac:dyDescent="0.25">
      <c r="A60" s="234">
        <v>58</v>
      </c>
      <c r="B60" s="158" t="s">
        <v>896</v>
      </c>
      <c r="C60" s="158" t="s">
        <v>896</v>
      </c>
      <c r="D60" s="159" t="s">
        <v>423</v>
      </c>
      <c r="E60" s="177">
        <v>161.9</v>
      </c>
      <c r="F60" s="178">
        <v>28</v>
      </c>
      <c r="G60" s="176">
        <v>4</v>
      </c>
      <c r="H60" s="186">
        <v>45114</v>
      </c>
      <c r="I60" s="189" t="s">
        <v>342</v>
      </c>
    </row>
    <row r="61" spans="1:9" s="21" customFormat="1" ht="25.5" customHeight="1" x14ac:dyDescent="0.25">
      <c r="A61" s="234">
        <v>59</v>
      </c>
      <c r="B61" s="158" t="s">
        <v>363</v>
      </c>
      <c r="C61" s="158" t="s">
        <v>362</v>
      </c>
      <c r="D61" s="159" t="s">
        <v>10</v>
      </c>
      <c r="E61" s="177">
        <v>160.9</v>
      </c>
      <c r="F61" s="178">
        <v>23</v>
      </c>
      <c r="G61" s="176">
        <v>1</v>
      </c>
      <c r="H61" s="186">
        <v>45044</v>
      </c>
      <c r="I61" s="189" t="s">
        <v>32</v>
      </c>
    </row>
    <row r="62" spans="1:9" s="21" customFormat="1" ht="25.5" customHeight="1" x14ac:dyDescent="0.25">
      <c r="A62" s="234">
        <v>60</v>
      </c>
      <c r="B62" s="158" t="s">
        <v>670</v>
      </c>
      <c r="C62" s="158" t="s">
        <v>671</v>
      </c>
      <c r="D62" s="159" t="s">
        <v>347</v>
      </c>
      <c r="E62" s="177">
        <v>136.65</v>
      </c>
      <c r="F62" s="178">
        <v>29</v>
      </c>
      <c r="G62" s="176">
        <v>2</v>
      </c>
      <c r="H62" s="186">
        <v>45072</v>
      </c>
      <c r="I62" s="189" t="s">
        <v>82</v>
      </c>
    </row>
    <row r="63" spans="1:9" s="21" customFormat="1" ht="25.5" customHeight="1" x14ac:dyDescent="0.25">
      <c r="A63" s="234">
        <v>61</v>
      </c>
      <c r="B63" s="31" t="s">
        <v>290</v>
      </c>
      <c r="C63" s="14" t="s">
        <v>296</v>
      </c>
      <c r="D63" s="18" t="s">
        <v>300</v>
      </c>
      <c r="E63" s="177">
        <v>62</v>
      </c>
      <c r="F63" s="178">
        <v>11</v>
      </c>
      <c r="G63" s="176">
        <v>1</v>
      </c>
      <c r="H63" s="137">
        <v>45012</v>
      </c>
      <c r="I63" s="154" t="s">
        <v>38</v>
      </c>
    </row>
    <row r="64" spans="1:9" s="21" customFormat="1" ht="25.5" customHeight="1" x14ac:dyDescent="0.25">
      <c r="A64" s="234">
        <v>62</v>
      </c>
      <c r="B64" s="158" t="s">
        <v>753</v>
      </c>
      <c r="C64" s="158" t="s">
        <v>754</v>
      </c>
      <c r="D64" s="159" t="s">
        <v>10</v>
      </c>
      <c r="E64" s="177">
        <v>49.5</v>
      </c>
      <c r="F64" s="178">
        <v>15</v>
      </c>
      <c r="G64" s="176">
        <v>2</v>
      </c>
      <c r="H64" s="186">
        <v>45093</v>
      </c>
      <c r="I64" s="189" t="s">
        <v>26</v>
      </c>
    </row>
    <row r="65" spans="1:9" s="21" customFormat="1" ht="25.5" customHeight="1" x14ac:dyDescent="0.25">
      <c r="A65" s="234">
        <v>63</v>
      </c>
      <c r="B65" s="158" t="s">
        <v>658</v>
      </c>
      <c r="C65" s="158" t="s">
        <v>659</v>
      </c>
      <c r="D65" s="159" t="s">
        <v>63</v>
      </c>
      <c r="E65" s="177">
        <v>41</v>
      </c>
      <c r="F65" s="178">
        <v>11</v>
      </c>
      <c r="G65" s="176">
        <v>5</v>
      </c>
      <c r="H65" s="186">
        <v>45065</v>
      </c>
      <c r="I65" s="189" t="s">
        <v>38</v>
      </c>
    </row>
    <row r="66" spans="1:9" s="21" customFormat="1" ht="25.5" customHeight="1" x14ac:dyDescent="0.25">
      <c r="A66" s="234">
        <v>64</v>
      </c>
      <c r="B66" s="158" t="s">
        <v>756</v>
      </c>
      <c r="C66" s="158" t="s">
        <v>755</v>
      </c>
      <c r="D66" s="159" t="s">
        <v>10</v>
      </c>
      <c r="E66" s="177">
        <v>23</v>
      </c>
      <c r="F66" s="178">
        <v>7</v>
      </c>
      <c r="G66" s="176">
        <v>1</v>
      </c>
      <c r="H66" s="186">
        <v>45086</v>
      </c>
      <c r="I66" s="189" t="s">
        <v>311</v>
      </c>
    </row>
    <row r="67" spans="1:9" s="21" customFormat="1" ht="25.5" customHeight="1" x14ac:dyDescent="0.25">
      <c r="A67" s="234">
        <v>65</v>
      </c>
      <c r="B67" s="184" t="s">
        <v>394</v>
      </c>
      <c r="C67" s="184" t="s">
        <v>394</v>
      </c>
      <c r="D67" s="159" t="s">
        <v>133</v>
      </c>
      <c r="E67" s="177">
        <v>22.2</v>
      </c>
      <c r="F67" s="178">
        <v>3</v>
      </c>
      <c r="G67" s="176">
        <v>1</v>
      </c>
      <c r="H67" s="188">
        <v>45030</v>
      </c>
      <c r="I67" s="189" t="s">
        <v>388</v>
      </c>
    </row>
    <row r="68" spans="1:9" ht="25.5" customHeight="1" thickBot="1" x14ac:dyDescent="0.3">
      <c r="E68" s="253"/>
      <c r="F68" s="254"/>
      <c r="I68" s="248"/>
    </row>
    <row r="69" spans="1:9" ht="25.5" customHeight="1" thickBot="1" x14ac:dyDescent="0.3">
      <c r="E69" s="223">
        <f>SUM(E3:E68)</f>
        <v>2294304.7399999998</v>
      </c>
      <c r="F69" s="243">
        <f>SUM(F3:F68)</f>
        <v>364800</v>
      </c>
      <c r="I69" s="248"/>
    </row>
    <row r="70" spans="1:9" ht="25.5" customHeight="1" x14ac:dyDescent="0.25">
      <c r="I70" s="248"/>
    </row>
    <row r="76" spans="1:9" ht="6.75" hidden="1" customHeight="1" x14ac:dyDescent="0.25"/>
  </sheetData>
  <mergeCells count="1">
    <mergeCell ref="A1:I1"/>
  </mergeCells>
  <conditionalFormatting sqref="B51:B67">
    <cfRule type="duplicateValues" dxfId="1" priority="1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1" ma:contentTypeDescription="Kurkite naują dokumentą." ma:contentTypeScope="" ma:versionID="23620de79f9f8a90b79a8e79e72deae7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bf50f9ed8e56cd0d5d39bf86259c8073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0FD59-F3F4-46CE-B1C7-51C7588150EB}">
  <ds:schemaRefs>
    <ds:schemaRef ds:uri="http://schemas.microsoft.com/office/2006/metadata/properties"/>
    <ds:schemaRef ds:uri="http://schemas.microsoft.com/office/infopath/2007/PartnerControls"/>
    <ds:schemaRef ds:uri="463d2789-370b-4c0d-b1c3-0eb095a76348"/>
    <ds:schemaRef ds:uri="f1621be2-09a8-4ecf-a4f6-2b817f971f19"/>
    <ds:schemaRef ds:uri="22dbaa52-5d5a-4806-ae0d-f920dab8f355"/>
  </ds:schemaRefs>
</ds:datastoreItem>
</file>

<file path=customXml/itemProps2.xml><?xml version="1.0" encoding="utf-8"?>
<ds:datastoreItem xmlns:ds="http://schemas.openxmlformats.org/officeDocument/2006/customXml" ds:itemID="{447B7936-E4EE-4BA7-BFE5-C77C305E89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A27CEF-FB6D-4BF1-8872-25F0497085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2023</vt:lpstr>
      <vt:lpstr>Sausis</vt:lpstr>
      <vt:lpstr>Vasaris</vt:lpstr>
      <vt:lpstr>Kovas</vt:lpstr>
      <vt:lpstr>Balandis</vt:lpstr>
      <vt:lpstr>Gegužė</vt:lpstr>
      <vt:lpstr>Birželis</vt:lpstr>
      <vt:lpstr>Liepa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Austė</dc:creator>
  <cp:keywords/>
  <dc:description/>
  <cp:lastModifiedBy>Austė Jucytė</cp:lastModifiedBy>
  <cp:revision/>
  <dcterms:created xsi:type="dcterms:W3CDTF">2015-06-05T18:17:20Z</dcterms:created>
  <dcterms:modified xsi:type="dcterms:W3CDTF">2023-08-16T13:17:52Z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0x010100C436386BAFED5D4D9EF9C733BB4D9F6D</vt:lpwstr>
  </property>
  <property fmtid="{D5CDD505-2E9C-101B-9397-08002B2CF9AE}" pid="3" name="MediaServiceImageTags">
    <vt:lpwstr/>
  </property>
</Properties>
</file>